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прил.1" sheetId="2" r:id="rId1"/>
    <sheet name="пр.2" sheetId="1" r:id="rId2"/>
    <sheet name="прил.3" sheetId="3" r:id="rId3"/>
    <sheet name="пр.4" sheetId="6" r:id="rId4"/>
  </sheets>
  <calcPr calcId="144525"/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F60" i="1"/>
  <c r="F59" i="1"/>
  <c r="D57" i="1"/>
  <c r="D54" i="1"/>
  <c r="D56" i="1"/>
  <c r="D53" i="1"/>
  <c r="F58" i="1"/>
  <c r="F55" i="1"/>
  <c r="D58" i="1" l="1"/>
  <c r="D55" i="1"/>
  <c r="H28" i="3"/>
  <c r="H27" i="3"/>
  <c r="H20" i="3"/>
  <c r="H19" i="3"/>
  <c r="H18" i="3"/>
  <c r="H85" i="3"/>
  <c r="H84" i="3"/>
  <c r="H83" i="3"/>
  <c r="H82" i="3"/>
  <c r="H80" i="3"/>
  <c r="H79" i="3"/>
  <c r="H86" i="3" l="1"/>
  <c r="H81" i="3"/>
  <c r="H17" i="3"/>
  <c r="H16" i="3"/>
  <c r="H15" i="3"/>
  <c r="H21" i="3" l="1"/>
  <c r="H76" i="3"/>
  <c r="H78" i="3" s="1"/>
  <c r="H74" i="3"/>
  <c r="H73" i="3"/>
  <c r="H72" i="3"/>
  <c r="H70" i="3"/>
  <c r="H69" i="3"/>
  <c r="H68" i="3"/>
  <c r="H66" i="3"/>
  <c r="H65" i="3"/>
  <c r="H64" i="3"/>
  <c r="H62" i="3"/>
  <c r="H61" i="3"/>
  <c r="H59" i="3"/>
  <c r="H58" i="3"/>
  <c r="H57" i="3"/>
  <c r="H55" i="3"/>
  <c r="H54" i="3"/>
  <c r="H53" i="3"/>
  <c r="H52" i="3"/>
  <c r="H49" i="3"/>
  <c r="H48" i="3"/>
  <c r="H42" i="3"/>
  <c r="H41" i="3"/>
  <c r="H40" i="3"/>
  <c r="H38" i="3"/>
  <c r="H37" i="3"/>
  <c r="H35" i="3"/>
  <c r="H33" i="3"/>
  <c r="H32" i="3"/>
  <c r="H36" i="3" s="1"/>
  <c r="H31" i="3"/>
  <c r="H25" i="3"/>
  <c r="H24" i="3"/>
  <c r="H23" i="3"/>
  <c r="H22" i="3"/>
  <c r="H13" i="3"/>
  <c r="H12" i="3"/>
  <c r="H11" i="3"/>
  <c r="H14" i="3" l="1"/>
  <c r="H29" i="3"/>
  <c r="H67" i="3"/>
  <c r="H51" i="3"/>
  <c r="H39" i="3"/>
  <c r="H44" i="3"/>
  <c r="H45" i="3"/>
  <c r="H46" i="3"/>
  <c r="H63" i="3"/>
  <c r="H43" i="3"/>
  <c r="H60" i="3"/>
  <c r="H71" i="3"/>
  <c r="H75" i="3"/>
  <c r="H47" i="3" l="1"/>
  <c r="D11" i="1"/>
  <c r="D12" i="1"/>
  <c r="D14" i="1"/>
  <c r="D15" i="1"/>
  <c r="D17" i="1"/>
  <c r="D18" i="1"/>
  <c r="D20" i="1"/>
  <c r="D21" i="1"/>
  <c r="D23" i="1"/>
  <c r="D24" i="1"/>
  <c r="D26" i="1"/>
  <c r="D27" i="1"/>
  <c r="D29" i="1"/>
  <c r="D30" i="1"/>
  <c r="D32" i="1"/>
  <c r="D33" i="1"/>
  <c r="D35" i="1"/>
  <c r="D36" i="1"/>
  <c r="D38" i="1"/>
  <c r="D39" i="1"/>
  <c r="D41" i="1"/>
  <c r="D42" i="1"/>
  <c r="D44" i="1"/>
  <c r="D45" i="1"/>
  <c r="D47" i="1"/>
  <c r="D48" i="1"/>
  <c r="D50" i="1"/>
  <c r="D51" i="1"/>
  <c r="D9" i="1"/>
  <c r="D8" i="1"/>
  <c r="D43" i="1" l="1"/>
  <c r="D46" i="1"/>
  <c r="D52" i="1"/>
  <c r="D49" i="1"/>
  <c r="D40" i="1"/>
  <c r="D34" i="1"/>
  <c r="D31" i="1"/>
  <c r="D28" i="1"/>
  <c r="D25" i="1"/>
  <c r="D22" i="1"/>
  <c r="D19" i="1"/>
  <c r="D16" i="1"/>
  <c r="D13" i="1"/>
  <c r="D10" i="1"/>
  <c r="H59" i="1"/>
  <c r="H60" i="1"/>
  <c r="H61" i="1" l="1"/>
  <c r="E52" i="1"/>
  <c r="F52" i="1"/>
  <c r="G52" i="1"/>
  <c r="E49" i="1"/>
  <c r="F49" i="1"/>
  <c r="F46" i="1"/>
  <c r="G46" i="1"/>
  <c r="F43" i="1"/>
  <c r="E40" i="1"/>
  <c r="F40" i="1"/>
  <c r="G40" i="1"/>
  <c r="F37" i="1"/>
  <c r="G37" i="1"/>
  <c r="E34" i="1"/>
  <c r="F34" i="1"/>
  <c r="G34" i="1"/>
  <c r="E31" i="1"/>
  <c r="G31" i="1"/>
  <c r="H31" i="1"/>
  <c r="E28" i="1"/>
  <c r="F28" i="1"/>
  <c r="H28" i="1"/>
  <c r="E25" i="1"/>
  <c r="F25" i="1"/>
  <c r="G25" i="1"/>
  <c r="E22" i="1"/>
  <c r="F22" i="1"/>
  <c r="G22" i="1"/>
  <c r="H22" i="1"/>
  <c r="E19" i="1"/>
  <c r="F19" i="1"/>
  <c r="E16" i="1"/>
  <c r="F16" i="1"/>
  <c r="G16" i="1"/>
  <c r="H16" i="1"/>
  <c r="E13" i="1"/>
  <c r="F13" i="1"/>
  <c r="H13" i="1"/>
  <c r="E10" i="1"/>
  <c r="F10" i="1"/>
  <c r="E60" i="1"/>
  <c r="G60" i="1"/>
  <c r="E59" i="1"/>
  <c r="G59" i="1"/>
  <c r="C21" i="2"/>
  <c r="D15" i="2" l="1"/>
  <c r="D20" i="2"/>
  <c r="D19" i="2"/>
  <c r="G61" i="1"/>
  <c r="F61" i="1"/>
  <c r="D60" i="1"/>
  <c r="D59" i="1"/>
  <c r="E61" i="1"/>
  <c r="D16" i="2"/>
  <c r="D13" i="2"/>
  <c r="D8" i="2"/>
  <c r="D14" i="2"/>
  <c r="D4" i="2"/>
  <c r="D6" i="2"/>
  <c r="D12" i="2"/>
  <c r="D10" i="2"/>
  <c r="D18" i="2"/>
  <c r="D5" i="2"/>
  <c r="D9" i="2"/>
  <c r="D17" i="2"/>
  <c r="D7" i="2"/>
  <c r="D11" i="2"/>
  <c r="D21" i="2" l="1"/>
  <c r="D61" i="1"/>
</calcChain>
</file>

<file path=xl/sharedStrings.xml><?xml version="1.0" encoding="utf-8"?>
<sst xmlns="http://schemas.openxmlformats.org/spreadsheetml/2006/main" count="327" uniqueCount="162">
  <si>
    <t>№ п/п</t>
  </si>
  <si>
    <t>Наименование МП</t>
  </si>
  <si>
    <t xml:space="preserve"> федеральный и краевой бюджет</t>
  </si>
  <si>
    <t>районный бюджет</t>
  </si>
  <si>
    <t>средства поселений</t>
  </si>
  <si>
    <t>Муниципальная программа «Развитие системы образования Пермского муниципального района на 2016-2020 годы»</t>
  </si>
  <si>
    <t>Муниципальная программа «Развитие физической культуры и спорта в Пермском муниципальном районе на 2016 – 2020 годы»</t>
  </si>
  <si>
    <t>Муниципальная программа «Развитие сферы культуры Пермского муниципального района на 2016 -2020 годы»</t>
  </si>
  <si>
    <t>Муниципальная программа «Семья и дети Пермского муниципального района на 2016-2020 годы»</t>
  </si>
  <si>
    <t>Муниципальная программа «Обеспечение качественным жильем и услугами жилищно-коммунального хозяйства населения Пермского муниципального района на 2016-2020 годы»</t>
  </si>
  <si>
    <t>Муниципальная программа «Развитие дорожного хозяйства и благоустройство Пермского муниципального района на 2016-2020 годы»</t>
  </si>
  <si>
    <t>Муниципальная программа Пермского муниципального района «Экономическое развитие Пермского муниципального района на 2016-2020 годы»</t>
  </si>
  <si>
    <t>Муниципальная программа «Улучшение жилищных условий граждан, проживающих в Пермском муниципальном районе на 2016-2020 годы»</t>
  </si>
  <si>
    <t>Муниципальная программа «Охрана окружающей среды в Пермском муниципальном районе на 2016-2020 годы»</t>
  </si>
  <si>
    <t>Муниципальная программа «Обеспечение безопасности населения и территории Пермского муниципального района на 2016-2020 годы»</t>
  </si>
  <si>
    <t>Муниципальная программа «Сельское хозяйство и устойчивое развитие сельских территорий Пермского муниципального района на среднесрочный период 2016-2020 годы»</t>
  </si>
  <si>
    <t>Муниципальная программа «Управление земельными ресурсами и имуществом Пермского муниципального района на 2016-2020 годы»</t>
  </si>
  <si>
    <t>Муниципальная программа «Градостроительная политика Пермского муниципального района на 2016-2020 годы»</t>
  </si>
  <si>
    <t>Муниципальная программа «Совершенствование муниципального управления Пермского муниципального района на 2016-2020 годы»</t>
  </si>
  <si>
    <t>Муниципальная программа Пермского муниципального района «Управление муниципальными финансами и муниципальным долгом в Пермском муниципальном районе на 2016-2020 годы»</t>
  </si>
  <si>
    <t>Итого:</t>
  </si>
  <si>
    <t>Удельный вес в общем объеме финансирования, %</t>
  </si>
  <si>
    <t>Кассовое исполнение  муниципальной программы*, тыс.руб.</t>
  </si>
  <si>
    <t>Приложение 1</t>
  </si>
  <si>
    <t>* финансирование из бюджета Пермского муниципального района, бюджета Пермского края, бюджета Российской Федерации.</t>
  </si>
  <si>
    <t>план</t>
  </si>
  <si>
    <t>факт</t>
  </si>
  <si>
    <t>% освоения</t>
  </si>
  <si>
    <t>Финансирование и исполнение объемов финансирования муниципальной программы, тыс.руб.</t>
  </si>
  <si>
    <t>Наименование муниципальной программы</t>
  </si>
  <si>
    <t>Приложение 2</t>
  </si>
  <si>
    <t>Приложение 3</t>
  </si>
  <si>
    <t>Исполнитель муниципальной программы</t>
  </si>
  <si>
    <t>Приложение 4</t>
  </si>
  <si>
    <t>Наименование конечного показателя МП</t>
  </si>
  <si>
    <t>ед. изм</t>
  </si>
  <si>
    <t xml:space="preserve">Значение показателя </t>
  </si>
  <si>
    <t xml:space="preserve">Плановое </t>
  </si>
  <si>
    <t xml:space="preserve">Фактическое </t>
  </si>
  <si>
    <t>%</t>
  </si>
  <si>
    <t>чел.</t>
  </si>
  <si>
    <t>Рост количества участников культурно-досуговых мероприятий</t>
  </si>
  <si>
    <t xml:space="preserve">Удельный вес детского и семейного неблагополучия </t>
  </si>
  <si>
    <t>ед.</t>
  </si>
  <si>
    <t>Доля автомобильных дорог Пермского муниципального района, соответствующих нормативным и допустимым требованиям к транспортно- эксплуатационным показателям по сети автомобильных дорог Пермского муниципального района</t>
  </si>
  <si>
    <t>Уровень выполнения целевых показателей подпрограммы "Благоустройство"</t>
  </si>
  <si>
    <t>Объем привлеченных средств из бюджетов других уровней на 1 руб. местного бюджета</t>
  </si>
  <si>
    <t>руб.</t>
  </si>
  <si>
    <t>млн. руб.</t>
  </si>
  <si>
    <t>Количество индивидуальных предпринимателей на 1000 жителей населения</t>
  </si>
  <si>
    <t xml:space="preserve">Количество граждан, получивших свидетельство о праве на получение социальной выплаты на приобретение (строительство) жилого помещения
</t>
  </si>
  <si>
    <t xml:space="preserve">количество семей </t>
  </si>
  <si>
    <t>Количество молодых семей, граждан, проживающих в сельской местности, ветеранов, инвалидов и семей, имеющих детей-инвалидов, улучшивших жилищные условия</t>
  </si>
  <si>
    <t>Ввод в эксплуатацию (приобретение) жилья</t>
  </si>
  <si>
    <t xml:space="preserve"> кв.м.</t>
  </si>
  <si>
    <t>Сохранение на уровне 2014 года доли населения Пермского района, привлеченных к участию в экологической деятельности</t>
  </si>
  <si>
    <t>Доля ликвидированных несанкционированных свалок отходов к общему числу выявленных несанкционированных свалок на землях общего пользования на территории Пермского района</t>
  </si>
  <si>
    <t>Размер предотвращенного потенциального ущерба от негативного воздействия вод и аварий на гидротехнических сооружениях</t>
  </si>
  <si>
    <t xml:space="preserve">Снизить показатель уровня преступности на 10000 населения на 10% </t>
  </si>
  <si>
    <t xml:space="preserve">ед. </t>
  </si>
  <si>
    <t xml:space="preserve">Снизить на 10% гибель и травматизм детей в дорожно - транспортных происшествиях на автодорогах Пермского муниципального района </t>
  </si>
  <si>
    <t>Снизить на 10% показатель гибели людей в чрезвычайных ситуациях и происшествиях связанных с возникновением пожаров на территории Пермского муниципального района, на 10000 населения</t>
  </si>
  <si>
    <t xml:space="preserve">Снизить на 10% показатель гибели людей на водных объектах Пермского муниципального района, на 10000 населения   </t>
  </si>
  <si>
    <t>Приведение в  нормативное состояние уровня антитеррористической защищенности образовательных организаций</t>
  </si>
  <si>
    <t>объ-ект</t>
  </si>
  <si>
    <t>-оборудование турникетами</t>
  </si>
  <si>
    <t>-организация физической охраны</t>
  </si>
  <si>
    <t>-ограждение по периметру</t>
  </si>
  <si>
    <t>Индекс физического объема сельскохозяйственной продукции в хозяйствах всех категорий</t>
  </si>
  <si>
    <t>га</t>
  </si>
  <si>
    <t>Выполнение плановых показателей по доходам от использования имущества и земельных участков</t>
  </si>
  <si>
    <t xml:space="preserve">Наличие документов территориального планирования и документов градостроительного зонирования, соответствующих Стратегии социально-экономического развития Пермского района и действующему законодательству </t>
  </si>
  <si>
    <t>Доступность сведений информационной системы обеспечения градостроительной деятельности всем субъектам строительной и градостроительной деятельности</t>
  </si>
  <si>
    <t xml:space="preserve">Обеспечение выполнения целей и задач муниципальной программы и достижения предусмотренных муниципальной программой значений показателей </t>
  </si>
  <si>
    <t xml:space="preserve">Доля расходов бюджета Пермского муниципального района, формируемых в рамках муниципальных программ </t>
  </si>
  <si>
    <t>Коэффициент отношения муниципального долга к объему доходов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</si>
  <si>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 xml:space="preserve">не более 10% </t>
  </si>
  <si>
    <t>Муниципальная программа «Улучшение демографической ситуации в Пермском муниципальном районе на 2017-2020 годы»</t>
  </si>
  <si>
    <t>Численность населения Пермского муниципального района</t>
  </si>
  <si>
    <t>Число участников мероприятий, направленных на формирование мотивации населения к здоровому образу жизни, от общей численности населения Пермского муниципального района</t>
  </si>
  <si>
    <t>Доля доступных для инвалидов и других МГН объектов социальной инфраструктуры в общем количестве объектов социальной инфраструктуры</t>
  </si>
  <si>
    <t>Финансово-экономическое управление администрации района</t>
  </si>
  <si>
    <t>Управление по делам культуры и спорта администрации района</t>
  </si>
  <si>
    <t>Управление образования  администрации района</t>
  </si>
  <si>
    <t>МКУ "Управление благоустройством Пермского муниципального района"</t>
  </si>
  <si>
    <t>Комитет имущественных отношений администрации  района</t>
  </si>
  <si>
    <t>МКУ "Центр обеспечения безопасности Пермского муниципального района"</t>
  </si>
  <si>
    <t>4=5+6+7</t>
  </si>
  <si>
    <t>Объем бюджетного финансирования</t>
  </si>
  <si>
    <t>Внебюджетные источники</t>
  </si>
  <si>
    <t>на 2020 год</t>
  </si>
  <si>
    <t>Среднее значение по программе</t>
  </si>
  <si>
    <t>% выполн.</t>
  </si>
  <si>
    <t>8= 7/6*100</t>
  </si>
  <si>
    <t>Оценка эффективности реализации муниципальных программ по итогам 2017 года</t>
  </si>
  <si>
    <t>Оценка эффективности  реализации  муниципальных программ,%</t>
  </si>
  <si>
    <t>Муниципальная программа «Доступная среда для инвалидов и других маломобильных групп населения в Пермском муниципальном районе на 2017-2020 годы»</t>
  </si>
  <si>
    <t>Управление социального развития администрации района</t>
  </si>
  <si>
    <t>Администрация Пермского муниципального района</t>
  </si>
  <si>
    <t xml:space="preserve">Количество получателей услуги "Реализация основных общеобразовательных программ начального общего, основного общего, среднего общего образования" </t>
  </si>
  <si>
    <t>Доля детей, охваченных образовательными программами дополнительного образования в общей численности детей  в возрасте 5-18 лет</t>
  </si>
  <si>
    <t>Удельный вес численности педагогических работнков в возрасте до 35 лет в общей численности педагогических работников образовательных учреждений</t>
  </si>
  <si>
    <t>на 2017 год</t>
  </si>
  <si>
    <t>Уровень обеспеченности населения спортивными сооружениями исходя из единовременной пропускной способности</t>
  </si>
  <si>
    <t>Доля населения Пермского муниципального района, систематически занимающегося физической культурой и спортов</t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</si>
  <si>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</si>
  <si>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</si>
  <si>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Количество призовых мест, завоеванных на краевых и российских соревнованиях</t>
  </si>
  <si>
    <t>Количество спортсменов, выступающих от Пермского муниципального района в составе сборных команд Пермского края</t>
  </si>
  <si>
    <t>Количество творческих коллективов и индивидуальных исполнителей, ставших дипломантами и лауреатами международных и всероссийских конкурсов, фестивалей</t>
  </si>
  <si>
    <t>Доля детей и молодежи, получающих в Пермском районе услуги художественного образования, от общей численности детей в возрасте 3-18 лет, проживающих в Пермском районе</t>
  </si>
  <si>
    <t>Число  посетителей музея (в том числе реальных посетителей в стационарных условиях и участников различных музейных мероприятий)</t>
  </si>
  <si>
    <t>Количество построенных (приобретенных, реконструированных, перенесенных) объектов инфраструктуры сферы культуры района</t>
  </si>
  <si>
    <t>Среднемесячная номинальная начисленная заработная плата работников муниципальных учреждений культуры и искусства</t>
  </si>
  <si>
    <t>Среднемесячная номинальная начисленная заработная плата педагогов образовательных организаций в сфере  культуры и искусства</t>
  </si>
  <si>
    <t>Завершение строительства (реконструкции), модернизации объектов коммунальной инфраструктуры</t>
  </si>
  <si>
    <t xml:space="preserve">Выполнение плановых показателей по собираемости взносов на капитальный ремонт на территории Пермского муниципального района, по жилым (нежилым) помещениям многоквартирного дома, находящимся в муниципальной собственности </t>
  </si>
  <si>
    <t>Улучшение жилищных условий в результате переселения из аварийного жилищного фонда</t>
  </si>
  <si>
    <t>Освоение бюджета подпрограммы «Обеспечение реализации муниципальной программы»</t>
  </si>
  <si>
    <t>Объем инвестиций в основной капитал за счет реализации Программы</t>
  </si>
  <si>
    <t>Обеспечение земельными участками многодетных семей на территории Пермского муниципального района</t>
  </si>
  <si>
    <t>Обеспечение земельными участками инвалидов и семей, имеющих в своем составе инвалидов</t>
  </si>
  <si>
    <t xml:space="preserve">Количество посетителей официального сайта Пермского муниципального района </t>
  </si>
  <si>
    <t>Доля рабочих мест в администрации Пермского муниципального района, обеспеченных исправным оборудованием, сертифицированными программно-аппаратными комплексами, антивирусной защитой на 100 % уровне</t>
  </si>
  <si>
    <t>Количество социально значимых проектов, направленных на решение вопросов местного значения, реализованных ТОС при поддержке администрации Пермского муниципального района</t>
  </si>
  <si>
    <t xml:space="preserve">чел. </t>
  </si>
  <si>
    <t>Доля инвалидов, положительно оценивающих уровень доступности приоритетных обьектов и услуг в приоритетных сферах жизнедеятельности, в общей численности опрошенных инвалидов</t>
  </si>
  <si>
    <t>шт.</t>
  </si>
  <si>
    <t>Количество организованных администрацией
совместно с Всероссийским обществом
инвалидов социально значимых мероприятий</t>
  </si>
  <si>
    <t>не менее 8000</t>
  </si>
  <si>
    <t>не менее 7200</t>
  </si>
  <si>
    <t>не менее 15560</t>
  </si>
  <si>
    <t>не менее 13459</t>
  </si>
  <si>
    <t xml:space="preserve">Количество получателей услуги "Реализация основных общеобразовательных программ дошкольного образования" </t>
  </si>
  <si>
    <t>Доля выпускников 11-х классов, получивших аттестаты о среднем образовании</t>
  </si>
  <si>
    <t>Увеличение посевной площади сельскохозяйственных культур в хозяйствах всех категорий</t>
  </si>
  <si>
    <t>Доля инвалидов, участвующих в спортивных и культурных мероприятиях, от общего  количества инвалидов</t>
  </si>
  <si>
    <t xml:space="preserve">Отчет о достижении целевых показателей муниципальных программ Пермского муниципального района  за 2017 год </t>
  </si>
  <si>
    <t>Основные сведения по освоению финансовых средств в рамках муниципальных программ Пермского муниципального района за 2017 год</t>
  </si>
  <si>
    <t>Объем финансирования муниципальных программ Пермского муниципального района за 2017 год</t>
  </si>
  <si>
    <t>Управление по развитию агропромышленного комплекса и предпринимательства администрации Пермского муниципального района</t>
  </si>
  <si>
    <t>МКУ "Управление стратегического развития Пермского муниципального района"</t>
  </si>
  <si>
    <t>Управлениет социального развития администрации Пермского муниципального района</t>
  </si>
  <si>
    <t>-</t>
  </si>
  <si>
    <t>показатель</t>
  </si>
  <si>
    <t xml:space="preserve">Развитие системы образования </t>
  </si>
  <si>
    <t xml:space="preserve">Развитие физической культуры и спорта </t>
  </si>
  <si>
    <t xml:space="preserve">Развитие сферы культуры </t>
  </si>
  <si>
    <t xml:space="preserve">Семья и дети </t>
  </si>
  <si>
    <t xml:space="preserve">Обеспечение качественным жильем и услугами жилищно-коммунального хозяйства населения Пермского муниципального района </t>
  </si>
  <si>
    <t xml:space="preserve">Развитие дорожного хозяйства и благоустройство </t>
  </si>
  <si>
    <t xml:space="preserve">Экономическое развитие </t>
  </si>
  <si>
    <t xml:space="preserve">Улучшение жилищных условий граждан, проживающих в Пермском муниципальном районе </t>
  </si>
  <si>
    <t xml:space="preserve">Охрана окружающей среды </t>
  </si>
  <si>
    <t xml:space="preserve">Обеспечение безопасности населения и территории Пермского муниципального района </t>
  </si>
  <si>
    <t xml:space="preserve">Сельское хозяйство и устойчивое развитие сельских территорий </t>
  </si>
  <si>
    <t xml:space="preserve">Управление земельными ресурсами и имуществом </t>
  </si>
  <si>
    <t xml:space="preserve">Градостроительная политика </t>
  </si>
  <si>
    <t xml:space="preserve">Совершенствование муниципального управления </t>
  </si>
  <si>
    <t xml:space="preserve">Управление муниципальными финансами и муниципальным долгом </t>
  </si>
  <si>
    <t xml:space="preserve">Улучшение демографической ситуации </t>
  </si>
  <si>
    <t xml:space="preserve">Доступная среда для инвалидов и других маломобильных групп населения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</si>
</sst>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_-* #,##0.0_р_._-;\-* #,##0.0_р_._-;_-* &quot;-&quot;??_р_._-;_-@_-"/>
    <numFmt numFmtId="168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1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3" fillId="0" borderId="9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1" fillId="0" borderId="1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16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wrapText="1"/>
    </xf>
    <xf numFmtId="167" fontId="6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justify" wrapText="1"/>
    </xf>
    <xf numFmtId="0" fontId="2" fillId="0" borderId="0" xfId="0" applyFont="1" applyFill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19" workbookViewId="0">
      <selection activeCell="I14" sqref="I14"/>
    </sheetView>
  </sheetViews>
  <sheetFormatPr defaultRowHeight="12.75" x14ac:dyDescent="0.2"/>
  <cols>
    <col min="1" max="1" width="4.28515625" style="10" customWidth="1"/>
    <col min="2" max="2" width="53.7109375" style="10" customWidth="1"/>
    <col min="3" max="3" width="17.140625" style="10" customWidth="1"/>
    <col min="4" max="4" width="15.5703125" style="10" customWidth="1"/>
    <col min="5" max="241" width="9.140625" style="10"/>
    <col min="242" max="242" width="4.28515625" style="10" customWidth="1"/>
    <col min="243" max="243" width="37" style="10" customWidth="1"/>
    <col min="244" max="244" width="14.42578125" style="10" customWidth="1"/>
    <col min="245" max="245" width="13.140625" style="10" customWidth="1"/>
    <col min="246" max="246" width="12.42578125" style="10" customWidth="1"/>
    <col min="247" max="247" width="12" style="10" customWidth="1"/>
    <col min="248" max="248" width="14" style="10" customWidth="1"/>
    <col min="249" max="249" width="14.5703125" style="10" customWidth="1"/>
    <col min="250" max="250" width="12" style="10" customWidth="1"/>
    <col min="251" max="251" width="11.5703125" style="10" customWidth="1"/>
    <col min="252" max="497" width="9.140625" style="10"/>
    <col min="498" max="498" width="4.28515625" style="10" customWidth="1"/>
    <col min="499" max="499" width="37" style="10" customWidth="1"/>
    <col min="500" max="500" width="14.42578125" style="10" customWidth="1"/>
    <col min="501" max="501" width="13.140625" style="10" customWidth="1"/>
    <col min="502" max="502" width="12.42578125" style="10" customWidth="1"/>
    <col min="503" max="503" width="12" style="10" customWidth="1"/>
    <col min="504" max="504" width="14" style="10" customWidth="1"/>
    <col min="505" max="505" width="14.5703125" style="10" customWidth="1"/>
    <col min="506" max="506" width="12" style="10" customWidth="1"/>
    <col min="507" max="507" width="11.5703125" style="10" customWidth="1"/>
    <col min="508" max="753" width="9.140625" style="10"/>
    <col min="754" max="754" width="4.28515625" style="10" customWidth="1"/>
    <col min="755" max="755" width="37" style="10" customWidth="1"/>
    <col min="756" max="756" width="14.42578125" style="10" customWidth="1"/>
    <col min="757" max="757" width="13.140625" style="10" customWidth="1"/>
    <col min="758" max="758" width="12.42578125" style="10" customWidth="1"/>
    <col min="759" max="759" width="12" style="10" customWidth="1"/>
    <col min="760" max="760" width="14" style="10" customWidth="1"/>
    <col min="761" max="761" width="14.5703125" style="10" customWidth="1"/>
    <col min="762" max="762" width="12" style="10" customWidth="1"/>
    <col min="763" max="763" width="11.5703125" style="10" customWidth="1"/>
    <col min="764" max="1009" width="9.140625" style="10"/>
    <col min="1010" max="1010" width="4.28515625" style="10" customWidth="1"/>
    <col min="1011" max="1011" width="37" style="10" customWidth="1"/>
    <col min="1012" max="1012" width="14.42578125" style="10" customWidth="1"/>
    <col min="1013" max="1013" width="13.140625" style="10" customWidth="1"/>
    <col min="1014" max="1014" width="12.42578125" style="10" customWidth="1"/>
    <col min="1015" max="1015" width="12" style="10" customWidth="1"/>
    <col min="1016" max="1016" width="14" style="10" customWidth="1"/>
    <col min="1017" max="1017" width="14.5703125" style="10" customWidth="1"/>
    <col min="1018" max="1018" width="12" style="10" customWidth="1"/>
    <col min="1019" max="1019" width="11.5703125" style="10" customWidth="1"/>
    <col min="1020" max="1265" width="9.140625" style="10"/>
    <col min="1266" max="1266" width="4.28515625" style="10" customWidth="1"/>
    <col min="1267" max="1267" width="37" style="10" customWidth="1"/>
    <col min="1268" max="1268" width="14.42578125" style="10" customWidth="1"/>
    <col min="1269" max="1269" width="13.140625" style="10" customWidth="1"/>
    <col min="1270" max="1270" width="12.42578125" style="10" customWidth="1"/>
    <col min="1271" max="1271" width="12" style="10" customWidth="1"/>
    <col min="1272" max="1272" width="14" style="10" customWidth="1"/>
    <col min="1273" max="1273" width="14.5703125" style="10" customWidth="1"/>
    <col min="1274" max="1274" width="12" style="10" customWidth="1"/>
    <col min="1275" max="1275" width="11.5703125" style="10" customWidth="1"/>
    <col min="1276" max="1521" width="9.140625" style="10"/>
    <col min="1522" max="1522" width="4.28515625" style="10" customWidth="1"/>
    <col min="1523" max="1523" width="37" style="10" customWidth="1"/>
    <col min="1524" max="1524" width="14.42578125" style="10" customWidth="1"/>
    <col min="1525" max="1525" width="13.140625" style="10" customWidth="1"/>
    <col min="1526" max="1526" width="12.42578125" style="10" customWidth="1"/>
    <col min="1527" max="1527" width="12" style="10" customWidth="1"/>
    <col min="1528" max="1528" width="14" style="10" customWidth="1"/>
    <col min="1529" max="1529" width="14.5703125" style="10" customWidth="1"/>
    <col min="1530" max="1530" width="12" style="10" customWidth="1"/>
    <col min="1531" max="1531" width="11.5703125" style="10" customWidth="1"/>
    <col min="1532" max="1777" width="9.140625" style="10"/>
    <col min="1778" max="1778" width="4.28515625" style="10" customWidth="1"/>
    <col min="1779" max="1779" width="37" style="10" customWidth="1"/>
    <col min="1780" max="1780" width="14.42578125" style="10" customWidth="1"/>
    <col min="1781" max="1781" width="13.140625" style="10" customWidth="1"/>
    <col min="1782" max="1782" width="12.42578125" style="10" customWidth="1"/>
    <col min="1783" max="1783" width="12" style="10" customWidth="1"/>
    <col min="1784" max="1784" width="14" style="10" customWidth="1"/>
    <col min="1785" max="1785" width="14.5703125" style="10" customWidth="1"/>
    <col min="1786" max="1786" width="12" style="10" customWidth="1"/>
    <col min="1787" max="1787" width="11.5703125" style="10" customWidth="1"/>
    <col min="1788" max="2033" width="9.140625" style="10"/>
    <col min="2034" max="2034" width="4.28515625" style="10" customWidth="1"/>
    <col min="2035" max="2035" width="37" style="10" customWidth="1"/>
    <col min="2036" max="2036" width="14.42578125" style="10" customWidth="1"/>
    <col min="2037" max="2037" width="13.140625" style="10" customWidth="1"/>
    <col min="2038" max="2038" width="12.42578125" style="10" customWidth="1"/>
    <col min="2039" max="2039" width="12" style="10" customWidth="1"/>
    <col min="2040" max="2040" width="14" style="10" customWidth="1"/>
    <col min="2041" max="2041" width="14.5703125" style="10" customWidth="1"/>
    <col min="2042" max="2042" width="12" style="10" customWidth="1"/>
    <col min="2043" max="2043" width="11.5703125" style="10" customWidth="1"/>
    <col min="2044" max="2289" width="9.140625" style="10"/>
    <col min="2290" max="2290" width="4.28515625" style="10" customWidth="1"/>
    <col min="2291" max="2291" width="37" style="10" customWidth="1"/>
    <col min="2292" max="2292" width="14.42578125" style="10" customWidth="1"/>
    <col min="2293" max="2293" width="13.140625" style="10" customWidth="1"/>
    <col min="2294" max="2294" width="12.42578125" style="10" customWidth="1"/>
    <col min="2295" max="2295" width="12" style="10" customWidth="1"/>
    <col min="2296" max="2296" width="14" style="10" customWidth="1"/>
    <col min="2297" max="2297" width="14.5703125" style="10" customWidth="1"/>
    <col min="2298" max="2298" width="12" style="10" customWidth="1"/>
    <col min="2299" max="2299" width="11.5703125" style="10" customWidth="1"/>
    <col min="2300" max="2545" width="9.140625" style="10"/>
    <col min="2546" max="2546" width="4.28515625" style="10" customWidth="1"/>
    <col min="2547" max="2547" width="37" style="10" customWidth="1"/>
    <col min="2548" max="2548" width="14.42578125" style="10" customWidth="1"/>
    <col min="2549" max="2549" width="13.140625" style="10" customWidth="1"/>
    <col min="2550" max="2550" width="12.42578125" style="10" customWidth="1"/>
    <col min="2551" max="2551" width="12" style="10" customWidth="1"/>
    <col min="2552" max="2552" width="14" style="10" customWidth="1"/>
    <col min="2553" max="2553" width="14.5703125" style="10" customWidth="1"/>
    <col min="2554" max="2554" width="12" style="10" customWidth="1"/>
    <col min="2555" max="2555" width="11.5703125" style="10" customWidth="1"/>
    <col min="2556" max="2801" width="9.140625" style="10"/>
    <col min="2802" max="2802" width="4.28515625" style="10" customWidth="1"/>
    <col min="2803" max="2803" width="37" style="10" customWidth="1"/>
    <col min="2804" max="2804" width="14.42578125" style="10" customWidth="1"/>
    <col min="2805" max="2805" width="13.140625" style="10" customWidth="1"/>
    <col min="2806" max="2806" width="12.42578125" style="10" customWidth="1"/>
    <col min="2807" max="2807" width="12" style="10" customWidth="1"/>
    <col min="2808" max="2808" width="14" style="10" customWidth="1"/>
    <col min="2809" max="2809" width="14.5703125" style="10" customWidth="1"/>
    <col min="2810" max="2810" width="12" style="10" customWidth="1"/>
    <col min="2811" max="2811" width="11.5703125" style="10" customWidth="1"/>
    <col min="2812" max="3057" width="9.140625" style="10"/>
    <col min="3058" max="3058" width="4.28515625" style="10" customWidth="1"/>
    <col min="3059" max="3059" width="37" style="10" customWidth="1"/>
    <col min="3060" max="3060" width="14.42578125" style="10" customWidth="1"/>
    <col min="3061" max="3061" width="13.140625" style="10" customWidth="1"/>
    <col min="3062" max="3062" width="12.42578125" style="10" customWidth="1"/>
    <col min="3063" max="3063" width="12" style="10" customWidth="1"/>
    <col min="3064" max="3064" width="14" style="10" customWidth="1"/>
    <col min="3065" max="3065" width="14.5703125" style="10" customWidth="1"/>
    <col min="3066" max="3066" width="12" style="10" customWidth="1"/>
    <col min="3067" max="3067" width="11.5703125" style="10" customWidth="1"/>
    <col min="3068" max="3313" width="9.140625" style="10"/>
    <col min="3314" max="3314" width="4.28515625" style="10" customWidth="1"/>
    <col min="3315" max="3315" width="37" style="10" customWidth="1"/>
    <col min="3316" max="3316" width="14.42578125" style="10" customWidth="1"/>
    <col min="3317" max="3317" width="13.140625" style="10" customWidth="1"/>
    <col min="3318" max="3318" width="12.42578125" style="10" customWidth="1"/>
    <col min="3319" max="3319" width="12" style="10" customWidth="1"/>
    <col min="3320" max="3320" width="14" style="10" customWidth="1"/>
    <col min="3321" max="3321" width="14.5703125" style="10" customWidth="1"/>
    <col min="3322" max="3322" width="12" style="10" customWidth="1"/>
    <col min="3323" max="3323" width="11.5703125" style="10" customWidth="1"/>
    <col min="3324" max="3569" width="9.140625" style="10"/>
    <col min="3570" max="3570" width="4.28515625" style="10" customWidth="1"/>
    <col min="3571" max="3571" width="37" style="10" customWidth="1"/>
    <col min="3572" max="3572" width="14.42578125" style="10" customWidth="1"/>
    <col min="3573" max="3573" width="13.140625" style="10" customWidth="1"/>
    <col min="3574" max="3574" width="12.42578125" style="10" customWidth="1"/>
    <col min="3575" max="3575" width="12" style="10" customWidth="1"/>
    <col min="3576" max="3576" width="14" style="10" customWidth="1"/>
    <col min="3577" max="3577" width="14.5703125" style="10" customWidth="1"/>
    <col min="3578" max="3578" width="12" style="10" customWidth="1"/>
    <col min="3579" max="3579" width="11.5703125" style="10" customWidth="1"/>
    <col min="3580" max="3825" width="9.140625" style="10"/>
    <col min="3826" max="3826" width="4.28515625" style="10" customWidth="1"/>
    <col min="3827" max="3827" width="37" style="10" customWidth="1"/>
    <col min="3828" max="3828" width="14.42578125" style="10" customWidth="1"/>
    <col min="3829" max="3829" width="13.140625" style="10" customWidth="1"/>
    <col min="3830" max="3830" width="12.42578125" style="10" customWidth="1"/>
    <col min="3831" max="3831" width="12" style="10" customWidth="1"/>
    <col min="3832" max="3832" width="14" style="10" customWidth="1"/>
    <col min="3833" max="3833" width="14.5703125" style="10" customWidth="1"/>
    <col min="3834" max="3834" width="12" style="10" customWidth="1"/>
    <col min="3835" max="3835" width="11.5703125" style="10" customWidth="1"/>
    <col min="3836" max="4081" width="9.140625" style="10"/>
    <col min="4082" max="4082" width="4.28515625" style="10" customWidth="1"/>
    <col min="4083" max="4083" width="37" style="10" customWidth="1"/>
    <col min="4084" max="4084" width="14.42578125" style="10" customWidth="1"/>
    <col min="4085" max="4085" width="13.140625" style="10" customWidth="1"/>
    <col min="4086" max="4086" width="12.42578125" style="10" customWidth="1"/>
    <col min="4087" max="4087" width="12" style="10" customWidth="1"/>
    <col min="4088" max="4088" width="14" style="10" customWidth="1"/>
    <col min="4089" max="4089" width="14.5703125" style="10" customWidth="1"/>
    <col min="4090" max="4090" width="12" style="10" customWidth="1"/>
    <col min="4091" max="4091" width="11.5703125" style="10" customWidth="1"/>
    <col min="4092" max="4337" width="9.140625" style="10"/>
    <col min="4338" max="4338" width="4.28515625" style="10" customWidth="1"/>
    <col min="4339" max="4339" width="37" style="10" customWidth="1"/>
    <col min="4340" max="4340" width="14.42578125" style="10" customWidth="1"/>
    <col min="4341" max="4341" width="13.140625" style="10" customWidth="1"/>
    <col min="4342" max="4342" width="12.42578125" style="10" customWidth="1"/>
    <col min="4343" max="4343" width="12" style="10" customWidth="1"/>
    <col min="4344" max="4344" width="14" style="10" customWidth="1"/>
    <col min="4345" max="4345" width="14.5703125" style="10" customWidth="1"/>
    <col min="4346" max="4346" width="12" style="10" customWidth="1"/>
    <col min="4347" max="4347" width="11.5703125" style="10" customWidth="1"/>
    <col min="4348" max="4593" width="9.140625" style="10"/>
    <col min="4594" max="4594" width="4.28515625" style="10" customWidth="1"/>
    <col min="4595" max="4595" width="37" style="10" customWidth="1"/>
    <col min="4596" max="4596" width="14.42578125" style="10" customWidth="1"/>
    <col min="4597" max="4597" width="13.140625" style="10" customWidth="1"/>
    <col min="4598" max="4598" width="12.42578125" style="10" customWidth="1"/>
    <col min="4599" max="4599" width="12" style="10" customWidth="1"/>
    <col min="4600" max="4600" width="14" style="10" customWidth="1"/>
    <col min="4601" max="4601" width="14.5703125" style="10" customWidth="1"/>
    <col min="4602" max="4602" width="12" style="10" customWidth="1"/>
    <col min="4603" max="4603" width="11.5703125" style="10" customWidth="1"/>
    <col min="4604" max="4849" width="9.140625" style="10"/>
    <col min="4850" max="4850" width="4.28515625" style="10" customWidth="1"/>
    <col min="4851" max="4851" width="37" style="10" customWidth="1"/>
    <col min="4852" max="4852" width="14.42578125" style="10" customWidth="1"/>
    <col min="4853" max="4853" width="13.140625" style="10" customWidth="1"/>
    <col min="4854" max="4854" width="12.42578125" style="10" customWidth="1"/>
    <col min="4855" max="4855" width="12" style="10" customWidth="1"/>
    <col min="4856" max="4856" width="14" style="10" customWidth="1"/>
    <col min="4857" max="4857" width="14.5703125" style="10" customWidth="1"/>
    <col min="4858" max="4858" width="12" style="10" customWidth="1"/>
    <col min="4859" max="4859" width="11.5703125" style="10" customWidth="1"/>
    <col min="4860" max="5105" width="9.140625" style="10"/>
    <col min="5106" max="5106" width="4.28515625" style="10" customWidth="1"/>
    <col min="5107" max="5107" width="37" style="10" customWidth="1"/>
    <col min="5108" max="5108" width="14.42578125" style="10" customWidth="1"/>
    <col min="5109" max="5109" width="13.140625" style="10" customWidth="1"/>
    <col min="5110" max="5110" width="12.42578125" style="10" customWidth="1"/>
    <col min="5111" max="5111" width="12" style="10" customWidth="1"/>
    <col min="5112" max="5112" width="14" style="10" customWidth="1"/>
    <col min="5113" max="5113" width="14.5703125" style="10" customWidth="1"/>
    <col min="5114" max="5114" width="12" style="10" customWidth="1"/>
    <col min="5115" max="5115" width="11.5703125" style="10" customWidth="1"/>
    <col min="5116" max="5361" width="9.140625" style="10"/>
    <col min="5362" max="5362" width="4.28515625" style="10" customWidth="1"/>
    <col min="5363" max="5363" width="37" style="10" customWidth="1"/>
    <col min="5364" max="5364" width="14.42578125" style="10" customWidth="1"/>
    <col min="5365" max="5365" width="13.140625" style="10" customWidth="1"/>
    <col min="5366" max="5366" width="12.42578125" style="10" customWidth="1"/>
    <col min="5367" max="5367" width="12" style="10" customWidth="1"/>
    <col min="5368" max="5368" width="14" style="10" customWidth="1"/>
    <col min="5369" max="5369" width="14.5703125" style="10" customWidth="1"/>
    <col min="5370" max="5370" width="12" style="10" customWidth="1"/>
    <col min="5371" max="5371" width="11.5703125" style="10" customWidth="1"/>
    <col min="5372" max="5617" width="9.140625" style="10"/>
    <col min="5618" max="5618" width="4.28515625" style="10" customWidth="1"/>
    <col min="5619" max="5619" width="37" style="10" customWidth="1"/>
    <col min="5620" max="5620" width="14.42578125" style="10" customWidth="1"/>
    <col min="5621" max="5621" width="13.140625" style="10" customWidth="1"/>
    <col min="5622" max="5622" width="12.42578125" style="10" customWidth="1"/>
    <col min="5623" max="5623" width="12" style="10" customWidth="1"/>
    <col min="5624" max="5624" width="14" style="10" customWidth="1"/>
    <col min="5625" max="5625" width="14.5703125" style="10" customWidth="1"/>
    <col min="5626" max="5626" width="12" style="10" customWidth="1"/>
    <col min="5627" max="5627" width="11.5703125" style="10" customWidth="1"/>
    <col min="5628" max="5873" width="9.140625" style="10"/>
    <col min="5874" max="5874" width="4.28515625" style="10" customWidth="1"/>
    <col min="5875" max="5875" width="37" style="10" customWidth="1"/>
    <col min="5876" max="5876" width="14.42578125" style="10" customWidth="1"/>
    <col min="5877" max="5877" width="13.140625" style="10" customWidth="1"/>
    <col min="5878" max="5878" width="12.42578125" style="10" customWidth="1"/>
    <col min="5879" max="5879" width="12" style="10" customWidth="1"/>
    <col min="5880" max="5880" width="14" style="10" customWidth="1"/>
    <col min="5881" max="5881" width="14.5703125" style="10" customWidth="1"/>
    <col min="5882" max="5882" width="12" style="10" customWidth="1"/>
    <col min="5883" max="5883" width="11.5703125" style="10" customWidth="1"/>
    <col min="5884" max="6129" width="9.140625" style="10"/>
    <col min="6130" max="6130" width="4.28515625" style="10" customWidth="1"/>
    <col min="6131" max="6131" width="37" style="10" customWidth="1"/>
    <col min="6132" max="6132" width="14.42578125" style="10" customWidth="1"/>
    <col min="6133" max="6133" width="13.140625" style="10" customWidth="1"/>
    <col min="6134" max="6134" width="12.42578125" style="10" customWidth="1"/>
    <col min="6135" max="6135" width="12" style="10" customWidth="1"/>
    <col min="6136" max="6136" width="14" style="10" customWidth="1"/>
    <col min="6137" max="6137" width="14.5703125" style="10" customWidth="1"/>
    <col min="6138" max="6138" width="12" style="10" customWidth="1"/>
    <col min="6139" max="6139" width="11.5703125" style="10" customWidth="1"/>
    <col min="6140" max="6385" width="9.140625" style="10"/>
    <col min="6386" max="6386" width="4.28515625" style="10" customWidth="1"/>
    <col min="6387" max="6387" width="37" style="10" customWidth="1"/>
    <col min="6388" max="6388" width="14.42578125" style="10" customWidth="1"/>
    <col min="6389" max="6389" width="13.140625" style="10" customWidth="1"/>
    <col min="6390" max="6390" width="12.42578125" style="10" customWidth="1"/>
    <col min="6391" max="6391" width="12" style="10" customWidth="1"/>
    <col min="6392" max="6392" width="14" style="10" customWidth="1"/>
    <col min="6393" max="6393" width="14.5703125" style="10" customWidth="1"/>
    <col min="6394" max="6394" width="12" style="10" customWidth="1"/>
    <col min="6395" max="6395" width="11.5703125" style="10" customWidth="1"/>
    <col min="6396" max="6641" width="9.140625" style="10"/>
    <col min="6642" max="6642" width="4.28515625" style="10" customWidth="1"/>
    <col min="6643" max="6643" width="37" style="10" customWidth="1"/>
    <col min="6644" max="6644" width="14.42578125" style="10" customWidth="1"/>
    <col min="6645" max="6645" width="13.140625" style="10" customWidth="1"/>
    <col min="6646" max="6646" width="12.42578125" style="10" customWidth="1"/>
    <col min="6647" max="6647" width="12" style="10" customWidth="1"/>
    <col min="6648" max="6648" width="14" style="10" customWidth="1"/>
    <col min="6649" max="6649" width="14.5703125" style="10" customWidth="1"/>
    <col min="6650" max="6650" width="12" style="10" customWidth="1"/>
    <col min="6651" max="6651" width="11.5703125" style="10" customWidth="1"/>
    <col min="6652" max="6897" width="9.140625" style="10"/>
    <col min="6898" max="6898" width="4.28515625" style="10" customWidth="1"/>
    <col min="6899" max="6899" width="37" style="10" customWidth="1"/>
    <col min="6900" max="6900" width="14.42578125" style="10" customWidth="1"/>
    <col min="6901" max="6901" width="13.140625" style="10" customWidth="1"/>
    <col min="6902" max="6902" width="12.42578125" style="10" customWidth="1"/>
    <col min="6903" max="6903" width="12" style="10" customWidth="1"/>
    <col min="6904" max="6904" width="14" style="10" customWidth="1"/>
    <col min="6905" max="6905" width="14.5703125" style="10" customWidth="1"/>
    <col min="6906" max="6906" width="12" style="10" customWidth="1"/>
    <col min="6907" max="6907" width="11.5703125" style="10" customWidth="1"/>
    <col min="6908" max="7153" width="9.140625" style="10"/>
    <col min="7154" max="7154" width="4.28515625" style="10" customWidth="1"/>
    <col min="7155" max="7155" width="37" style="10" customWidth="1"/>
    <col min="7156" max="7156" width="14.42578125" style="10" customWidth="1"/>
    <col min="7157" max="7157" width="13.140625" style="10" customWidth="1"/>
    <col min="7158" max="7158" width="12.42578125" style="10" customWidth="1"/>
    <col min="7159" max="7159" width="12" style="10" customWidth="1"/>
    <col min="7160" max="7160" width="14" style="10" customWidth="1"/>
    <col min="7161" max="7161" width="14.5703125" style="10" customWidth="1"/>
    <col min="7162" max="7162" width="12" style="10" customWidth="1"/>
    <col min="7163" max="7163" width="11.5703125" style="10" customWidth="1"/>
    <col min="7164" max="7409" width="9.140625" style="10"/>
    <col min="7410" max="7410" width="4.28515625" style="10" customWidth="1"/>
    <col min="7411" max="7411" width="37" style="10" customWidth="1"/>
    <col min="7412" max="7412" width="14.42578125" style="10" customWidth="1"/>
    <col min="7413" max="7413" width="13.140625" style="10" customWidth="1"/>
    <col min="7414" max="7414" width="12.42578125" style="10" customWidth="1"/>
    <col min="7415" max="7415" width="12" style="10" customWidth="1"/>
    <col min="7416" max="7416" width="14" style="10" customWidth="1"/>
    <col min="7417" max="7417" width="14.5703125" style="10" customWidth="1"/>
    <col min="7418" max="7418" width="12" style="10" customWidth="1"/>
    <col min="7419" max="7419" width="11.5703125" style="10" customWidth="1"/>
    <col min="7420" max="7665" width="9.140625" style="10"/>
    <col min="7666" max="7666" width="4.28515625" style="10" customWidth="1"/>
    <col min="7667" max="7667" width="37" style="10" customWidth="1"/>
    <col min="7668" max="7668" width="14.42578125" style="10" customWidth="1"/>
    <col min="7669" max="7669" width="13.140625" style="10" customWidth="1"/>
    <col min="7670" max="7670" width="12.42578125" style="10" customWidth="1"/>
    <col min="7671" max="7671" width="12" style="10" customWidth="1"/>
    <col min="7672" max="7672" width="14" style="10" customWidth="1"/>
    <col min="7673" max="7673" width="14.5703125" style="10" customWidth="1"/>
    <col min="7674" max="7674" width="12" style="10" customWidth="1"/>
    <col min="7675" max="7675" width="11.5703125" style="10" customWidth="1"/>
    <col min="7676" max="7921" width="9.140625" style="10"/>
    <col min="7922" max="7922" width="4.28515625" style="10" customWidth="1"/>
    <col min="7923" max="7923" width="37" style="10" customWidth="1"/>
    <col min="7924" max="7924" width="14.42578125" style="10" customWidth="1"/>
    <col min="7925" max="7925" width="13.140625" style="10" customWidth="1"/>
    <col min="7926" max="7926" width="12.42578125" style="10" customWidth="1"/>
    <col min="7927" max="7927" width="12" style="10" customWidth="1"/>
    <col min="7928" max="7928" width="14" style="10" customWidth="1"/>
    <col min="7929" max="7929" width="14.5703125" style="10" customWidth="1"/>
    <col min="7930" max="7930" width="12" style="10" customWidth="1"/>
    <col min="7931" max="7931" width="11.5703125" style="10" customWidth="1"/>
    <col min="7932" max="8177" width="9.140625" style="10"/>
    <col min="8178" max="8178" width="4.28515625" style="10" customWidth="1"/>
    <col min="8179" max="8179" width="37" style="10" customWidth="1"/>
    <col min="8180" max="8180" width="14.42578125" style="10" customWidth="1"/>
    <col min="8181" max="8181" width="13.140625" style="10" customWidth="1"/>
    <col min="8182" max="8182" width="12.42578125" style="10" customWidth="1"/>
    <col min="8183" max="8183" width="12" style="10" customWidth="1"/>
    <col min="8184" max="8184" width="14" style="10" customWidth="1"/>
    <col min="8185" max="8185" width="14.5703125" style="10" customWidth="1"/>
    <col min="8186" max="8186" width="12" style="10" customWidth="1"/>
    <col min="8187" max="8187" width="11.5703125" style="10" customWidth="1"/>
    <col min="8188" max="8433" width="9.140625" style="10"/>
    <col min="8434" max="8434" width="4.28515625" style="10" customWidth="1"/>
    <col min="8435" max="8435" width="37" style="10" customWidth="1"/>
    <col min="8436" max="8436" width="14.42578125" style="10" customWidth="1"/>
    <col min="8437" max="8437" width="13.140625" style="10" customWidth="1"/>
    <col min="8438" max="8438" width="12.42578125" style="10" customWidth="1"/>
    <col min="8439" max="8439" width="12" style="10" customWidth="1"/>
    <col min="8440" max="8440" width="14" style="10" customWidth="1"/>
    <col min="8441" max="8441" width="14.5703125" style="10" customWidth="1"/>
    <col min="8442" max="8442" width="12" style="10" customWidth="1"/>
    <col min="8443" max="8443" width="11.5703125" style="10" customWidth="1"/>
    <col min="8444" max="8689" width="9.140625" style="10"/>
    <col min="8690" max="8690" width="4.28515625" style="10" customWidth="1"/>
    <col min="8691" max="8691" width="37" style="10" customWidth="1"/>
    <col min="8692" max="8692" width="14.42578125" style="10" customWidth="1"/>
    <col min="8693" max="8693" width="13.140625" style="10" customWidth="1"/>
    <col min="8694" max="8694" width="12.42578125" style="10" customWidth="1"/>
    <col min="8695" max="8695" width="12" style="10" customWidth="1"/>
    <col min="8696" max="8696" width="14" style="10" customWidth="1"/>
    <col min="8697" max="8697" width="14.5703125" style="10" customWidth="1"/>
    <col min="8698" max="8698" width="12" style="10" customWidth="1"/>
    <col min="8699" max="8699" width="11.5703125" style="10" customWidth="1"/>
    <col min="8700" max="8945" width="9.140625" style="10"/>
    <col min="8946" max="8946" width="4.28515625" style="10" customWidth="1"/>
    <col min="8947" max="8947" width="37" style="10" customWidth="1"/>
    <col min="8948" max="8948" width="14.42578125" style="10" customWidth="1"/>
    <col min="8949" max="8949" width="13.140625" style="10" customWidth="1"/>
    <col min="8950" max="8950" width="12.42578125" style="10" customWidth="1"/>
    <col min="8951" max="8951" width="12" style="10" customWidth="1"/>
    <col min="8952" max="8952" width="14" style="10" customWidth="1"/>
    <col min="8953" max="8953" width="14.5703125" style="10" customWidth="1"/>
    <col min="8954" max="8954" width="12" style="10" customWidth="1"/>
    <col min="8955" max="8955" width="11.5703125" style="10" customWidth="1"/>
    <col min="8956" max="9201" width="9.140625" style="10"/>
    <col min="9202" max="9202" width="4.28515625" style="10" customWidth="1"/>
    <col min="9203" max="9203" width="37" style="10" customWidth="1"/>
    <col min="9204" max="9204" width="14.42578125" style="10" customWidth="1"/>
    <col min="9205" max="9205" width="13.140625" style="10" customWidth="1"/>
    <col min="9206" max="9206" width="12.42578125" style="10" customWidth="1"/>
    <col min="9207" max="9207" width="12" style="10" customWidth="1"/>
    <col min="9208" max="9208" width="14" style="10" customWidth="1"/>
    <col min="9209" max="9209" width="14.5703125" style="10" customWidth="1"/>
    <col min="9210" max="9210" width="12" style="10" customWidth="1"/>
    <col min="9211" max="9211" width="11.5703125" style="10" customWidth="1"/>
    <col min="9212" max="9457" width="9.140625" style="10"/>
    <col min="9458" max="9458" width="4.28515625" style="10" customWidth="1"/>
    <col min="9459" max="9459" width="37" style="10" customWidth="1"/>
    <col min="9460" max="9460" width="14.42578125" style="10" customWidth="1"/>
    <col min="9461" max="9461" width="13.140625" style="10" customWidth="1"/>
    <col min="9462" max="9462" width="12.42578125" style="10" customWidth="1"/>
    <col min="9463" max="9463" width="12" style="10" customWidth="1"/>
    <col min="9464" max="9464" width="14" style="10" customWidth="1"/>
    <col min="9465" max="9465" width="14.5703125" style="10" customWidth="1"/>
    <col min="9466" max="9466" width="12" style="10" customWidth="1"/>
    <col min="9467" max="9467" width="11.5703125" style="10" customWidth="1"/>
    <col min="9468" max="9713" width="9.140625" style="10"/>
    <col min="9714" max="9714" width="4.28515625" style="10" customWidth="1"/>
    <col min="9715" max="9715" width="37" style="10" customWidth="1"/>
    <col min="9716" max="9716" width="14.42578125" style="10" customWidth="1"/>
    <col min="9717" max="9717" width="13.140625" style="10" customWidth="1"/>
    <col min="9718" max="9718" width="12.42578125" style="10" customWidth="1"/>
    <col min="9719" max="9719" width="12" style="10" customWidth="1"/>
    <col min="9720" max="9720" width="14" style="10" customWidth="1"/>
    <col min="9721" max="9721" width="14.5703125" style="10" customWidth="1"/>
    <col min="9722" max="9722" width="12" style="10" customWidth="1"/>
    <col min="9723" max="9723" width="11.5703125" style="10" customWidth="1"/>
    <col min="9724" max="9969" width="9.140625" style="10"/>
    <col min="9970" max="9970" width="4.28515625" style="10" customWidth="1"/>
    <col min="9971" max="9971" width="37" style="10" customWidth="1"/>
    <col min="9972" max="9972" width="14.42578125" style="10" customWidth="1"/>
    <col min="9973" max="9973" width="13.140625" style="10" customWidth="1"/>
    <col min="9974" max="9974" width="12.42578125" style="10" customWidth="1"/>
    <col min="9975" max="9975" width="12" style="10" customWidth="1"/>
    <col min="9976" max="9976" width="14" style="10" customWidth="1"/>
    <col min="9977" max="9977" width="14.5703125" style="10" customWidth="1"/>
    <col min="9978" max="9978" width="12" style="10" customWidth="1"/>
    <col min="9979" max="9979" width="11.5703125" style="10" customWidth="1"/>
    <col min="9980" max="10225" width="9.140625" style="10"/>
    <col min="10226" max="10226" width="4.28515625" style="10" customWidth="1"/>
    <col min="10227" max="10227" width="37" style="10" customWidth="1"/>
    <col min="10228" max="10228" width="14.42578125" style="10" customWidth="1"/>
    <col min="10229" max="10229" width="13.140625" style="10" customWidth="1"/>
    <col min="10230" max="10230" width="12.42578125" style="10" customWidth="1"/>
    <col min="10231" max="10231" width="12" style="10" customWidth="1"/>
    <col min="10232" max="10232" width="14" style="10" customWidth="1"/>
    <col min="10233" max="10233" width="14.5703125" style="10" customWidth="1"/>
    <col min="10234" max="10234" width="12" style="10" customWidth="1"/>
    <col min="10235" max="10235" width="11.5703125" style="10" customWidth="1"/>
    <col min="10236" max="10481" width="9.140625" style="10"/>
    <col min="10482" max="10482" width="4.28515625" style="10" customWidth="1"/>
    <col min="10483" max="10483" width="37" style="10" customWidth="1"/>
    <col min="10484" max="10484" width="14.42578125" style="10" customWidth="1"/>
    <col min="10485" max="10485" width="13.140625" style="10" customWidth="1"/>
    <col min="10486" max="10486" width="12.42578125" style="10" customWidth="1"/>
    <col min="10487" max="10487" width="12" style="10" customWidth="1"/>
    <col min="10488" max="10488" width="14" style="10" customWidth="1"/>
    <col min="10489" max="10489" width="14.5703125" style="10" customWidth="1"/>
    <col min="10490" max="10490" width="12" style="10" customWidth="1"/>
    <col min="10491" max="10491" width="11.5703125" style="10" customWidth="1"/>
    <col min="10492" max="10737" width="9.140625" style="10"/>
    <col min="10738" max="10738" width="4.28515625" style="10" customWidth="1"/>
    <col min="10739" max="10739" width="37" style="10" customWidth="1"/>
    <col min="10740" max="10740" width="14.42578125" style="10" customWidth="1"/>
    <col min="10741" max="10741" width="13.140625" style="10" customWidth="1"/>
    <col min="10742" max="10742" width="12.42578125" style="10" customWidth="1"/>
    <col min="10743" max="10743" width="12" style="10" customWidth="1"/>
    <col min="10744" max="10744" width="14" style="10" customWidth="1"/>
    <col min="10745" max="10745" width="14.5703125" style="10" customWidth="1"/>
    <col min="10746" max="10746" width="12" style="10" customWidth="1"/>
    <col min="10747" max="10747" width="11.5703125" style="10" customWidth="1"/>
    <col min="10748" max="10993" width="9.140625" style="10"/>
    <col min="10994" max="10994" width="4.28515625" style="10" customWidth="1"/>
    <col min="10995" max="10995" width="37" style="10" customWidth="1"/>
    <col min="10996" max="10996" width="14.42578125" style="10" customWidth="1"/>
    <col min="10997" max="10997" width="13.140625" style="10" customWidth="1"/>
    <col min="10998" max="10998" width="12.42578125" style="10" customWidth="1"/>
    <col min="10999" max="10999" width="12" style="10" customWidth="1"/>
    <col min="11000" max="11000" width="14" style="10" customWidth="1"/>
    <col min="11001" max="11001" width="14.5703125" style="10" customWidth="1"/>
    <col min="11002" max="11002" width="12" style="10" customWidth="1"/>
    <col min="11003" max="11003" width="11.5703125" style="10" customWidth="1"/>
    <col min="11004" max="11249" width="9.140625" style="10"/>
    <col min="11250" max="11250" width="4.28515625" style="10" customWidth="1"/>
    <col min="11251" max="11251" width="37" style="10" customWidth="1"/>
    <col min="11252" max="11252" width="14.42578125" style="10" customWidth="1"/>
    <col min="11253" max="11253" width="13.140625" style="10" customWidth="1"/>
    <col min="11254" max="11254" width="12.42578125" style="10" customWidth="1"/>
    <col min="11255" max="11255" width="12" style="10" customWidth="1"/>
    <col min="11256" max="11256" width="14" style="10" customWidth="1"/>
    <col min="11257" max="11257" width="14.5703125" style="10" customWidth="1"/>
    <col min="11258" max="11258" width="12" style="10" customWidth="1"/>
    <col min="11259" max="11259" width="11.5703125" style="10" customWidth="1"/>
    <col min="11260" max="11505" width="9.140625" style="10"/>
    <col min="11506" max="11506" width="4.28515625" style="10" customWidth="1"/>
    <col min="11507" max="11507" width="37" style="10" customWidth="1"/>
    <col min="11508" max="11508" width="14.42578125" style="10" customWidth="1"/>
    <col min="11509" max="11509" width="13.140625" style="10" customWidth="1"/>
    <col min="11510" max="11510" width="12.42578125" style="10" customWidth="1"/>
    <col min="11511" max="11511" width="12" style="10" customWidth="1"/>
    <col min="11512" max="11512" width="14" style="10" customWidth="1"/>
    <col min="11513" max="11513" width="14.5703125" style="10" customWidth="1"/>
    <col min="11514" max="11514" width="12" style="10" customWidth="1"/>
    <col min="11515" max="11515" width="11.5703125" style="10" customWidth="1"/>
    <col min="11516" max="11761" width="9.140625" style="10"/>
    <col min="11762" max="11762" width="4.28515625" style="10" customWidth="1"/>
    <col min="11763" max="11763" width="37" style="10" customWidth="1"/>
    <col min="11764" max="11764" width="14.42578125" style="10" customWidth="1"/>
    <col min="11765" max="11765" width="13.140625" style="10" customWidth="1"/>
    <col min="11766" max="11766" width="12.42578125" style="10" customWidth="1"/>
    <col min="11767" max="11767" width="12" style="10" customWidth="1"/>
    <col min="11768" max="11768" width="14" style="10" customWidth="1"/>
    <col min="11769" max="11769" width="14.5703125" style="10" customWidth="1"/>
    <col min="11770" max="11770" width="12" style="10" customWidth="1"/>
    <col min="11771" max="11771" width="11.5703125" style="10" customWidth="1"/>
    <col min="11772" max="12017" width="9.140625" style="10"/>
    <col min="12018" max="12018" width="4.28515625" style="10" customWidth="1"/>
    <col min="12019" max="12019" width="37" style="10" customWidth="1"/>
    <col min="12020" max="12020" width="14.42578125" style="10" customWidth="1"/>
    <col min="12021" max="12021" width="13.140625" style="10" customWidth="1"/>
    <col min="12022" max="12022" width="12.42578125" style="10" customWidth="1"/>
    <col min="12023" max="12023" width="12" style="10" customWidth="1"/>
    <col min="12024" max="12024" width="14" style="10" customWidth="1"/>
    <col min="12025" max="12025" width="14.5703125" style="10" customWidth="1"/>
    <col min="12026" max="12026" width="12" style="10" customWidth="1"/>
    <col min="12027" max="12027" width="11.5703125" style="10" customWidth="1"/>
    <col min="12028" max="12273" width="9.140625" style="10"/>
    <col min="12274" max="12274" width="4.28515625" style="10" customWidth="1"/>
    <col min="12275" max="12275" width="37" style="10" customWidth="1"/>
    <col min="12276" max="12276" width="14.42578125" style="10" customWidth="1"/>
    <col min="12277" max="12277" width="13.140625" style="10" customWidth="1"/>
    <col min="12278" max="12278" width="12.42578125" style="10" customWidth="1"/>
    <col min="12279" max="12279" width="12" style="10" customWidth="1"/>
    <col min="12280" max="12280" width="14" style="10" customWidth="1"/>
    <col min="12281" max="12281" width="14.5703125" style="10" customWidth="1"/>
    <col min="12282" max="12282" width="12" style="10" customWidth="1"/>
    <col min="12283" max="12283" width="11.5703125" style="10" customWidth="1"/>
    <col min="12284" max="12529" width="9.140625" style="10"/>
    <col min="12530" max="12530" width="4.28515625" style="10" customWidth="1"/>
    <col min="12531" max="12531" width="37" style="10" customWidth="1"/>
    <col min="12532" max="12532" width="14.42578125" style="10" customWidth="1"/>
    <col min="12533" max="12533" width="13.140625" style="10" customWidth="1"/>
    <col min="12534" max="12534" width="12.42578125" style="10" customWidth="1"/>
    <col min="12535" max="12535" width="12" style="10" customWidth="1"/>
    <col min="12536" max="12536" width="14" style="10" customWidth="1"/>
    <col min="12537" max="12537" width="14.5703125" style="10" customWidth="1"/>
    <col min="12538" max="12538" width="12" style="10" customWidth="1"/>
    <col min="12539" max="12539" width="11.5703125" style="10" customWidth="1"/>
    <col min="12540" max="12785" width="9.140625" style="10"/>
    <col min="12786" max="12786" width="4.28515625" style="10" customWidth="1"/>
    <col min="12787" max="12787" width="37" style="10" customWidth="1"/>
    <col min="12788" max="12788" width="14.42578125" style="10" customWidth="1"/>
    <col min="12789" max="12789" width="13.140625" style="10" customWidth="1"/>
    <col min="12790" max="12790" width="12.42578125" style="10" customWidth="1"/>
    <col min="12791" max="12791" width="12" style="10" customWidth="1"/>
    <col min="12792" max="12792" width="14" style="10" customWidth="1"/>
    <col min="12793" max="12793" width="14.5703125" style="10" customWidth="1"/>
    <col min="12794" max="12794" width="12" style="10" customWidth="1"/>
    <col min="12795" max="12795" width="11.5703125" style="10" customWidth="1"/>
    <col min="12796" max="13041" width="9.140625" style="10"/>
    <col min="13042" max="13042" width="4.28515625" style="10" customWidth="1"/>
    <col min="13043" max="13043" width="37" style="10" customWidth="1"/>
    <col min="13044" max="13044" width="14.42578125" style="10" customWidth="1"/>
    <col min="13045" max="13045" width="13.140625" style="10" customWidth="1"/>
    <col min="13046" max="13046" width="12.42578125" style="10" customWidth="1"/>
    <col min="13047" max="13047" width="12" style="10" customWidth="1"/>
    <col min="13048" max="13048" width="14" style="10" customWidth="1"/>
    <col min="13049" max="13049" width="14.5703125" style="10" customWidth="1"/>
    <col min="13050" max="13050" width="12" style="10" customWidth="1"/>
    <col min="13051" max="13051" width="11.5703125" style="10" customWidth="1"/>
    <col min="13052" max="13297" width="9.140625" style="10"/>
    <col min="13298" max="13298" width="4.28515625" style="10" customWidth="1"/>
    <col min="13299" max="13299" width="37" style="10" customWidth="1"/>
    <col min="13300" max="13300" width="14.42578125" style="10" customWidth="1"/>
    <col min="13301" max="13301" width="13.140625" style="10" customWidth="1"/>
    <col min="13302" max="13302" width="12.42578125" style="10" customWidth="1"/>
    <col min="13303" max="13303" width="12" style="10" customWidth="1"/>
    <col min="13304" max="13304" width="14" style="10" customWidth="1"/>
    <col min="13305" max="13305" width="14.5703125" style="10" customWidth="1"/>
    <col min="13306" max="13306" width="12" style="10" customWidth="1"/>
    <col min="13307" max="13307" width="11.5703125" style="10" customWidth="1"/>
    <col min="13308" max="13553" width="9.140625" style="10"/>
    <col min="13554" max="13554" width="4.28515625" style="10" customWidth="1"/>
    <col min="13555" max="13555" width="37" style="10" customWidth="1"/>
    <col min="13556" max="13556" width="14.42578125" style="10" customWidth="1"/>
    <col min="13557" max="13557" width="13.140625" style="10" customWidth="1"/>
    <col min="13558" max="13558" width="12.42578125" style="10" customWidth="1"/>
    <col min="13559" max="13559" width="12" style="10" customWidth="1"/>
    <col min="13560" max="13560" width="14" style="10" customWidth="1"/>
    <col min="13561" max="13561" width="14.5703125" style="10" customWidth="1"/>
    <col min="13562" max="13562" width="12" style="10" customWidth="1"/>
    <col min="13563" max="13563" width="11.5703125" style="10" customWidth="1"/>
    <col min="13564" max="13809" width="9.140625" style="10"/>
    <col min="13810" max="13810" width="4.28515625" style="10" customWidth="1"/>
    <col min="13811" max="13811" width="37" style="10" customWidth="1"/>
    <col min="13812" max="13812" width="14.42578125" style="10" customWidth="1"/>
    <col min="13813" max="13813" width="13.140625" style="10" customWidth="1"/>
    <col min="13814" max="13814" width="12.42578125" style="10" customWidth="1"/>
    <col min="13815" max="13815" width="12" style="10" customWidth="1"/>
    <col min="13816" max="13816" width="14" style="10" customWidth="1"/>
    <col min="13817" max="13817" width="14.5703125" style="10" customWidth="1"/>
    <col min="13818" max="13818" width="12" style="10" customWidth="1"/>
    <col min="13819" max="13819" width="11.5703125" style="10" customWidth="1"/>
    <col min="13820" max="14065" width="9.140625" style="10"/>
    <col min="14066" max="14066" width="4.28515625" style="10" customWidth="1"/>
    <col min="14067" max="14067" width="37" style="10" customWidth="1"/>
    <col min="14068" max="14068" width="14.42578125" style="10" customWidth="1"/>
    <col min="14069" max="14069" width="13.140625" style="10" customWidth="1"/>
    <col min="14070" max="14070" width="12.42578125" style="10" customWidth="1"/>
    <col min="14071" max="14071" width="12" style="10" customWidth="1"/>
    <col min="14072" max="14072" width="14" style="10" customWidth="1"/>
    <col min="14073" max="14073" width="14.5703125" style="10" customWidth="1"/>
    <col min="14074" max="14074" width="12" style="10" customWidth="1"/>
    <col min="14075" max="14075" width="11.5703125" style="10" customWidth="1"/>
    <col min="14076" max="14321" width="9.140625" style="10"/>
    <col min="14322" max="14322" width="4.28515625" style="10" customWidth="1"/>
    <col min="14323" max="14323" width="37" style="10" customWidth="1"/>
    <col min="14324" max="14324" width="14.42578125" style="10" customWidth="1"/>
    <col min="14325" max="14325" width="13.140625" style="10" customWidth="1"/>
    <col min="14326" max="14326" width="12.42578125" style="10" customWidth="1"/>
    <col min="14327" max="14327" width="12" style="10" customWidth="1"/>
    <col min="14328" max="14328" width="14" style="10" customWidth="1"/>
    <col min="14329" max="14329" width="14.5703125" style="10" customWidth="1"/>
    <col min="14330" max="14330" width="12" style="10" customWidth="1"/>
    <col min="14331" max="14331" width="11.5703125" style="10" customWidth="1"/>
    <col min="14332" max="14577" width="9.140625" style="10"/>
    <col min="14578" max="14578" width="4.28515625" style="10" customWidth="1"/>
    <col min="14579" max="14579" width="37" style="10" customWidth="1"/>
    <col min="14580" max="14580" width="14.42578125" style="10" customWidth="1"/>
    <col min="14581" max="14581" width="13.140625" style="10" customWidth="1"/>
    <col min="14582" max="14582" width="12.42578125" style="10" customWidth="1"/>
    <col min="14583" max="14583" width="12" style="10" customWidth="1"/>
    <col min="14584" max="14584" width="14" style="10" customWidth="1"/>
    <col min="14585" max="14585" width="14.5703125" style="10" customWidth="1"/>
    <col min="14586" max="14586" width="12" style="10" customWidth="1"/>
    <col min="14587" max="14587" width="11.5703125" style="10" customWidth="1"/>
    <col min="14588" max="14833" width="9.140625" style="10"/>
    <col min="14834" max="14834" width="4.28515625" style="10" customWidth="1"/>
    <col min="14835" max="14835" width="37" style="10" customWidth="1"/>
    <col min="14836" max="14836" width="14.42578125" style="10" customWidth="1"/>
    <col min="14837" max="14837" width="13.140625" style="10" customWidth="1"/>
    <col min="14838" max="14838" width="12.42578125" style="10" customWidth="1"/>
    <col min="14839" max="14839" width="12" style="10" customWidth="1"/>
    <col min="14840" max="14840" width="14" style="10" customWidth="1"/>
    <col min="14841" max="14841" width="14.5703125" style="10" customWidth="1"/>
    <col min="14842" max="14842" width="12" style="10" customWidth="1"/>
    <col min="14843" max="14843" width="11.5703125" style="10" customWidth="1"/>
    <col min="14844" max="15089" width="9.140625" style="10"/>
    <col min="15090" max="15090" width="4.28515625" style="10" customWidth="1"/>
    <col min="15091" max="15091" width="37" style="10" customWidth="1"/>
    <col min="15092" max="15092" width="14.42578125" style="10" customWidth="1"/>
    <col min="15093" max="15093" width="13.140625" style="10" customWidth="1"/>
    <col min="15094" max="15094" width="12.42578125" style="10" customWidth="1"/>
    <col min="15095" max="15095" width="12" style="10" customWidth="1"/>
    <col min="15096" max="15096" width="14" style="10" customWidth="1"/>
    <col min="15097" max="15097" width="14.5703125" style="10" customWidth="1"/>
    <col min="15098" max="15098" width="12" style="10" customWidth="1"/>
    <col min="15099" max="15099" width="11.5703125" style="10" customWidth="1"/>
    <col min="15100" max="15345" width="9.140625" style="10"/>
    <col min="15346" max="15346" width="4.28515625" style="10" customWidth="1"/>
    <col min="15347" max="15347" width="37" style="10" customWidth="1"/>
    <col min="15348" max="15348" width="14.42578125" style="10" customWidth="1"/>
    <col min="15349" max="15349" width="13.140625" style="10" customWidth="1"/>
    <col min="15350" max="15350" width="12.42578125" style="10" customWidth="1"/>
    <col min="15351" max="15351" width="12" style="10" customWidth="1"/>
    <col min="15352" max="15352" width="14" style="10" customWidth="1"/>
    <col min="15353" max="15353" width="14.5703125" style="10" customWidth="1"/>
    <col min="15354" max="15354" width="12" style="10" customWidth="1"/>
    <col min="15355" max="15355" width="11.5703125" style="10" customWidth="1"/>
    <col min="15356" max="15601" width="9.140625" style="10"/>
    <col min="15602" max="15602" width="4.28515625" style="10" customWidth="1"/>
    <col min="15603" max="15603" width="37" style="10" customWidth="1"/>
    <col min="15604" max="15604" width="14.42578125" style="10" customWidth="1"/>
    <col min="15605" max="15605" width="13.140625" style="10" customWidth="1"/>
    <col min="15606" max="15606" width="12.42578125" style="10" customWidth="1"/>
    <col min="15607" max="15607" width="12" style="10" customWidth="1"/>
    <col min="15608" max="15608" width="14" style="10" customWidth="1"/>
    <col min="15609" max="15609" width="14.5703125" style="10" customWidth="1"/>
    <col min="15610" max="15610" width="12" style="10" customWidth="1"/>
    <col min="15611" max="15611" width="11.5703125" style="10" customWidth="1"/>
    <col min="15612" max="15857" width="9.140625" style="10"/>
    <col min="15858" max="15858" width="4.28515625" style="10" customWidth="1"/>
    <col min="15859" max="15859" width="37" style="10" customWidth="1"/>
    <col min="15860" max="15860" width="14.42578125" style="10" customWidth="1"/>
    <col min="15861" max="15861" width="13.140625" style="10" customWidth="1"/>
    <col min="15862" max="15862" width="12.42578125" style="10" customWidth="1"/>
    <col min="15863" max="15863" width="12" style="10" customWidth="1"/>
    <col min="15864" max="15864" width="14" style="10" customWidth="1"/>
    <col min="15865" max="15865" width="14.5703125" style="10" customWidth="1"/>
    <col min="15866" max="15866" width="12" style="10" customWidth="1"/>
    <col min="15867" max="15867" width="11.5703125" style="10" customWidth="1"/>
    <col min="15868" max="16113" width="9.140625" style="10"/>
    <col min="16114" max="16114" width="4.28515625" style="10" customWidth="1"/>
    <col min="16115" max="16115" width="37" style="10" customWidth="1"/>
    <col min="16116" max="16116" width="14.42578125" style="10" customWidth="1"/>
    <col min="16117" max="16117" width="13.140625" style="10" customWidth="1"/>
    <col min="16118" max="16118" width="12.42578125" style="10" customWidth="1"/>
    <col min="16119" max="16119" width="12" style="10" customWidth="1"/>
    <col min="16120" max="16120" width="14" style="10" customWidth="1"/>
    <col min="16121" max="16121" width="14.5703125" style="10" customWidth="1"/>
    <col min="16122" max="16122" width="12" style="10" customWidth="1"/>
    <col min="16123" max="16123" width="11.5703125" style="10" customWidth="1"/>
    <col min="16124" max="16384" width="9.140625" style="10"/>
  </cols>
  <sheetData>
    <row r="1" spans="1:4" x14ac:dyDescent="0.2">
      <c r="D1" s="10" t="s">
        <v>23</v>
      </c>
    </row>
    <row r="2" spans="1:4" ht="29.25" customHeight="1" x14ac:dyDescent="0.25">
      <c r="A2" s="83" t="s">
        <v>139</v>
      </c>
      <c r="B2" s="83"/>
      <c r="C2" s="83"/>
      <c r="D2" s="83"/>
    </row>
    <row r="3" spans="1:4" s="12" customFormat="1" ht="63.75" x14ac:dyDescent="0.2">
      <c r="A3" s="24" t="s">
        <v>0</v>
      </c>
      <c r="B3" s="29" t="s">
        <v>1</v>
      </c>
      <c r="C3" s="21" t="s">
        <v>22</v>
      </c>
      <c r="D3" s="21" t="s">
        <v>21</v>
      </c>
    </row>
    <row r="4" spans="1:4" s="12" customFormat="1" ht="27.6" customHeight="1" x14ac:dyDescent="0.2">
      <c r="A4" s="24">
        <v>1</v>
      </c>
      <c r="B4" s="19" t="s">
        <v>5</v>
      </c>
      <c r="C4" s="30">
        <v>2280928.4900000002</v>
      </c>
      <c r="D4" s="30">
        <f>C4/C21*100</f>
        <v>67.769654602597697</v>
      </c>
    </row>
    <row r="5" spans="1:4" s="12" customFormat="1" ht="25.9" customHeight="1" x14ac:dyDescent="0.2">
      <c r="A5" s="24">
        <v>2</v>
      </c>
      <c r="B5" s="19" t="s">
        <v>6</v>
      </c>
      <c r="C5" s="31">
        <v>40469.919999999998</v>
      </c>
      <c r="D5" s="30">
        <f>C5/C21*100</f>
        <v>1.2024193271375905</v>
      </c>
    </row>
    <row r="6" spans="1:4" s="12" customFormat="1" ht="25.9" customHeight="1" x14ac:dyDescent="0.2">
      <c r="A6" s="24">
        <v>3</v>
      </c>
      <c r="B6" s="19" t="s">
        <v>7</v>
      </c>
      <c r="C6" s="31">
        <v>83876.149999999994</v>
      </c>
      <c r="D6" s="30">
        <f>C6/C21*100</f>
        <v>2.4920806328723062</v>
      </c>
    </row>
    <row r="7" spans="1:4" s="12" customFormat="1" ht="28.5" customHeight="1" x14ac:dyDescent="0.2">
      <c r="A7" s="24">
        <v>4</v>
      </c>
      <c r="B7" s="19" t="s">
        <v>8</v>
      </c>
      <c r="C7" s="31">
        <v>5234.8100000000004</v>
      </c>
      <c r="D7" s="30">
        <f>C7/C21*100</f>
        <v>0.15553370794637425</v>
      </c>
    </row>
    <row r="8" spans="1:4" s="12" customFormat="1" ht="37.9" customHeight="1" x14ac:dyDescent="0.2">
      <c r="A8" s="56">
        <v>5</v>
      </c>
      <c r="B8" s="19" t="s">
        <v>9</v>
      </c>
      <c r="C8" s="31">
        <v>52090.64</v>
      </c>
      <c r="D8" s="30">
        <f>C8/C21*100</f>
        <v>1.5476875738564952</v>
      </c>
    </row>
    <row r="9" spans="1:4" s="12" customFormat="1" ht="37.9" customHeight="1" x14ac:dyDescent="0.2">
      <c r="A9" s="56">
        <v>6</v>
      </c>
      <c r="B9" s="19" t="s">
        <v>10</v>
      </c>
      <c r="C9" s="31">
        <v>464085.31</v>
      </c>
      <c r="D9" s="30">
        <f>C9/C21*100</f>
        <v>13.788639715241347</v>
      </c>
    </row>
    <row r="10" spans="1:4" s="12" customFormat="1" ht="37.9" customHeight="1" x14ac:dyDescent="0.2">
      <c r="A10" s="56">
        <v>7</v>
      </c>
      <c r="B10" s="19" t="s">
        <v>11</v>
      </c>
      <c r="C10" s="31">
        <v>10203</v>
      </c>
      <c r="D10" s="30">
        <f>C10/C21*100</f>
        <v>0.30314575355683521</v>
      </c>
    </row>
    <row r="11" spans="1:4" s="12" customFormat="1" ht="37.9" customHeight="1" x14ac:dyDescent="0.2">
      <c r="A11" s="56">
        <v>8</v>
      </c>
      <c r="B11" s="19" t="s">
        <v>12</v>
      </c>
      <c r="C11" s="31">
        <v>19456.68</v>
      </c>
      <c r="D11" s="30">
        <f>C11/C21*100</f>
        <v>0.57808584929081686</v>
      </c>
    </row>
    <row r="12" spans="1:4" s="12" customFormat="1" ht="25.9" customHeight="1" x14ac:dyDescent="0.2">
      <c r="A12" s="56">
        <v>9</v>
      </c>
      <c r="B12" s="19" t="s">
        <v>13</v>
      </c>
      <c r="C12" s="31">
        <v>14946.36</v>
      </c>
      <c r="D12" s="30">
        <f>C12/C21*100</f>
        <v>0.44407777762733902</v>
      </c>
    </row>
    <row r="13" spans="1:4" s="12" customFormat="1" ht="39.6" customHeight="1" x14ac:dyDescent="0.2">
      <c r="A13" s="24">
        <v>10</v>
      </c>
      <c r="B13" s="19" t="s">
        <v>14</v>
      </c>
      <c r="C13" s="31">
        <v>15081.04</v>
      </c>
      <c r="D13" s="30">
        <f>C13/C21*100</f>
        <v>0.44807931345886254</v>
      </c>
    </row>
    <row r="14" spans="1:4" s="12" customFormat="1" ht="38.25" x14ac:dyDescent="0.2">
      <c r="A14" s="24">
        <v>11</v>
      </c>
      <c r="B14" s="19" t="s">
        <v>15</v>
      </c>
      <c r="C14" s="31">
        <v>117136.3</v>
      </c>
      <c r="D14" s="30">
        <f>C14/C21*100</f>
        <v>3.4802873598313742</v>
      </c>
    </row>
    <row r="15" spans="1:4" s="12" customFormat="1" ht="38.25" x14ac:dyDescent="0.2">
      <c r="A15" s="24">
        <v>12</v>
      </c>
      <c r="B15" s="19" t="s">
        <v>16</v>
      </c>
      <c r="C15" s="31">
        <v>39031.03</v>
      </c>
      <c r="D15" s="30">
        <f>C15/C21*100</f>
        <v>1.1596678429333962</v>
      </c>
    </row>
    <row r="16" spans="1:4" s="12" customFormat="1" ht="26.45" customHeight="1" x14ac:dyDescent="0.2">
      <c r="A16" s="24">
        <v>13</v>
      </c>
      <c r="B16" s="19" t="s">
        <v>17</v>
      </c>
      <c r="C16" s="31">
        <v>21908.5</v>
      </c>
      <c r="D16" s="30">
        <f>C16/C21*100</f>
        <v>0.65093293558756482</v>
      </c>
    </row>
    <row r="17" spans="1:4" s="12" customFormat="1" ht="40.15" customHeight="1" x14ac:dyDescent="0.2">
      <c r="A17" s="24">
        <v>14</v>
      </c>
      <c r="B17" s="19" t="s">
        <v>18</v>
      </c>
      <c r="C17" s="31">
        <v>60980</v>
      </c>
      <c r="D17" s="30">
        <f>C17/C21*100</f>
        <v>1.8118032002250133</v>
      </c>
    </row>
    <row r="18" spans="1:4" s="12" customFormat="1" ht="39" customHeight="1" x14ac:dyDescent="0.2">
      <c r="A18" s="24">
        <v>15</v>
      </c>
      <c r="B18" s="19" t="s">
        <v>19</v>
      </c>
      <c r="C18" s="31">
        <v>139412.88</v>
      </c>
      <c r="D18" s="30">
        <f>C18/C21*100</f>
        <v>4.1421564797734627</v>
      </c>
    </row>
    <row r="19" spans="1:4" s="12" customFormat="1" ht="26.45" customHeight="1" x14ac:dyDescent="0.2">
      <c r="A19" s="56">
        <v>16</v>
      </c>
      <c r="B19" s="19" t="s">
        <v>77</v>
      </c>
      <c r="C19" s="56">
        <v>169.3</v>
      </c>
      <c r="D19" s="30">
        <f>C19/C21*100</f>
        <v>5.0301456510018815E-3</v>
      </c>
    </row>
    <row r="20" spans="1:4" s="12" customFormat="1" ht="38.25" x14ac:dyDescent="0.2">
      <c r="A20" s="56">
        <v>17</v>
      </c>
      <c r="B20" s="19" t="s">
        <v>96</v>
      </c>
      <c r="C20" s="56">
        <v>697.3</v>
      </c>
      <c r="D20" s="30">
        <f>C20/C21*100</f>
        <v>2.0717782412543486E-2</v>
      </c>
    </row>
    <row r="21" spans="1:4" s="12" customFormat="1" ht="18.600000000000001" customHeight="1" x14ac:dyDescent="0.2">
      <c r="A21" s="84" t="s">
        <v>20</v>
      </c>
      <c r="B21" s="85"/>
      <c r="C21" s="32">
        <f>SUM(C4:C20)</f>
        <v>3365707.7099999995</v>
      </c>
      <c r="D21" s="32">
        <f>D4+D5+D6+D7+D13+D10+D15+D16+D14+D17+D18+D8+D9+D12+D11+D19+D20</f>
        <v>100.00000000000003</v>
      </c>
    </row>
    <row r="22" spans="1:4" s="12" customFormat="1" ht="32.25" customHeight="1" x14ac:dyDescent="0.2">
      <c r="A22" s="86" t="s">
        <v>24</v>
      </c>
      <c r="B22" s="86"/>
      <c r="C22" s="86"/>
      <c r="D22" s="86"/>
    </row>
    <row r="23" spans="1:4" s="12" customFormat="1" x14ac:dyDescent="0.2"/>
    <row r="24" spans="1:4" s="12" customFormat="1" x14ac:dyDescent="0.2"/>
    <row r="25" spans="1:4" s="12" customFormat="1" x14ac:dyDescent="0.2"/>
    <row r="26" spans="1:4" s="12" customFormat="1" x14ac:dyDescent="0.2"/>
    <row r="27" spans="1:4" s="12" customFormat="1" x14ac:dyDescent="0.2"/>
    <row r="28" spans="1:4" s="12" customFormat="1" x14ac:dyDescent="0.2"/>
    <row r="29" spans="1:4" s="12" customFormat="1" x14ac:dyDescent="0.2"/>
    <row r="30" spans="1:4" s="12" customFormat="1" x14ac:dyDescent="0.2"/>
    <row r="31" spans="1:4" s="12" customFormat="1" x14ac:dyDescent="0.2"/>
    <row r="32" spans="1:4" s="12" customFormat="1" x14ac:dyDescent="0.2"/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  <row r="42" s="12" customFormat="1" x14ac:dyDescent="0.2"/>
    <row r="43" s="12" customFormat="1" x14ac:dyDescent="0.2"/>
    <row r="44" s="12" customFormat="1" x14ac:dyDescent="0.2"/>
    <row r="45" s="12" customFormat="1" x14ac:dyDescent="0.2"/>
    <row r="46" s="12" customFormat="1" x14ac:dyDescent="0.2"/>
    <row r="47" s="12" customFormat="1" x14ac:dyDescent="0.2"/>
    <row r="48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</sheetData>
  <mergeCells count="3">
    <mergeCell ref="A2:D2"/>
    <mergeCell ref="A21:B21"/>
    <mergeCell ref="A22:D22"/>
  </mergeCells>
  <pageMargins left="0.51181102362204722" right="0.11811023622047245" top="0.55118110236220474" bottom="0.15748031496062992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J56" sqref="J56"/>
    </sheetView>
  </sheetViews>
  <sheetFormatPr defaultRowHeight="15" x14ac:dyDescent="0.25"/>
  <cols>
    <col min="1" max="1" width="4.28515625" style="5" customWidth="1"/>
    <col min="2" max="2" width="50.5703125" style="5" customWidth="1"/>
    <col min="3" max="3" width="12.42578125" style="5" customWidth="1"/>
    <col min="4" max="4" width="16" style="5" customWidth="1"/>
    <col min="5" max="5" width="14.140625" style="8" customWidth="1"/>
    <col min="6" max="6" width="15.28515625" style="5" customWidth="1"/>
    <col min="7" max="7" width="12" style="5" customWidth="1"/>
    <col min="8" max="8" width="13.5703125" style="5" customWidth="1"/>
    <col min="9" max="254" width="9.140625" style="5"/>
    <col min="255" max="255" width="4.28515625" style="5" customWidth="1"/>
    <col min="256" max="256" width="37" style="5" customWidth="1"/>
    <col min="257" max="257" width="14.42578125" style="5" customWidth="1"/>
    <col min="258" max="258" width="13.140625" style="5" customWidth="1"/>
    <col min="259" max="259" width="12.42578125" style="5" customWidth="1"/>
    <col min="260" max="260" width="12" style="5" customWidth="1"/>
    <col min="261" max="261" width="14" style="5" customWidth="1"/>
    <col min="262" max="262" width="14.5703125" style="5" customWidth="1"/>
    <col min="263" max="263" width="12" style="5" customWidth="1"/>
    <col min="264" max="264" width="11.5703125" style="5" customWidth="1"/>
    <col min="265" max="510" width="9.140625" style="5"/>
    <col min="511" max="511" width="4.28515625" style="5" customWidth="1"/>
    <col min="512" max="512" width="37" style="5" customWidth="1"/>
    <col min="513" max="513" width="14.42578125" style="5" customWidth="1"/>
    <col min="514" max="514" width="13.140625" style="5" customWidth="1"/>
    <col min="515" max="515" width="12.42578125" style="5" customWidth="1"/>
    <col min="516" max="516" width="12" style="5" customWidth="1"/>
    <col min="517" max="517" width="14" style="5" customWidth="1"/>
    <col min="518" max="518" width="14.5703125" style="5" customWidth="1"/>
    <col min="519" max="519" width="12" style="5" customWidth="1"/>
    <col min="520" max="520" width="11.5703125" style="5" customWidth="1"/>
    <col min="521" max="766" width="9.140625" style="5"/>
    <col min="767" max="767" width="4.28515625" style="5" customWidth="1"/>
    <col min="768" max="768" width="37" style="5" customWidth="1"/>
    <col min="769" max="769" width="14.42578125" style="5" customWidth="1"/>
    <col min="770" max="770" width="13.140625" style="5" customWidth="1"/>
    <col min="771" max="771" width="12.42578125" style="5" customWidth="1"/>
    <col min="772" max="772" width="12" style="5" customWidth="1"/>
    <col min="773" max="773" width="14" style="5" customWidth="1"/>
    <col min="774" max="774" width="14.5703125" style="5" customWidth="1"/>
    <col min="775" max="775" width="12" style="5" customWidth="1"/>
    <col min="776" max="776" width="11.5703125" style="5" customWidth="1"/>
    <col min="777" max="1022" width="9.140625" style="5"/>
    <col min="1023" max="1023" width="4.28515625" style="5" customWidth="1"/>
    <col min="1024" max="1024" width="37" style="5" customWidth="1"/>
    <col min="1025" max="1025" width="14.42578125" style="5" customWidth="1"/>
    <col min="1026" max="1026" width="13.140625" style="5" customWidth="1"/>
    <col min="1027" max="1027" width="12.42578125" style="5" customWidth="1"/>
    <col min="1028" max="1028" width="12" style="5" customWidth="1"/>
    <col min="1029" max="1029" width="14" style="5" customWidth="1"/>
    <col min="1030" max="1030" width="14.5703125" style="5" customWidth="1"/>
    <col min="1031" max="1031" width="12" style="5" customWidth="1"/>
    <col min="1032" max="1032" width="11.5703125" style="5" customWidth="1"/>
    <col min="1033" max="1278" width="9.140625" style="5"/>
    <col min="1279" max="1279" width="4.28515625" style="5" customWidth="1"/>
    <col min="1280" max="1280" width="37" style="5" customWidth="1"/>
    <col min="1281" max="1281" width="14.42578125" style="5" customWidth="1"/>
    <col min="1282" max="1282" width="13.140625" style="5" customWidth="1"/>
    <col min="1283" max="1283" width="12.42578125" style="5" customWidth="1"/>
    <col min="1284" max="1284" width="12" style="5" customWidth="1"/>
    <col min="1285" max="1285" width="14" style="5" customWidth="1"/>
    <col min="1286" max="1286" width="14.5703125" style="5" customWidth="1"/>
    <col min="1287" max="1287" width="12" style="5" customWidth="1"/>
    <col min="1288" max="1288" width="11.5703125" style="5" customWidth="1"/>
    <col min="1289" max="1534" width="9.140625" style="5"/>
    <col min="1535" max="1535" width="4.28515625" style="5" customWidth="1"/>
    <col min="1536" max="1536" width="37" style="5" customWidth="1"/>
    <col min="1537" max="1537" width="14.42578125" style="5" customWidth="1"/>
    <col min="1538" max="1538" width="13.140625" style="5" customWidth="1"/>
    <col min="1539" max="1539" width="12.42578125" style="5" customWidth="1"/>
    <col min="1540" max="1540" width="12" style="5" customWidth="1"/>
    <col min="1541" max="1541" width="14" style="5" customWidth="1"/>
    <col min="1542" max="1542" width="14.5703125" style="5" customWidth="1"/>
    <col min="1543" max="1543" width="12" style="5" customWidth="1"/>
    <col min="1544" max="1544" width="11.5703125" style="5" customWidth="1"/>
    <col min="1545" max="1790" width="9.140625" style="5"/>
    <col min="1791" max="1791" width="4.28515625" style="5" customWidth="1"/>
    <col min="1792" max="1792" width="37" style="5" customWidth="1"/>
    <col min="1793" max="1793" width="14.42578125" style="5" customWidth="1"/>
    <col min="1794" max="1794" width="13.140625" style="5" customWidth="1"/>
    <col min="1795" max="1795" width="12.42578125" style="5" customWidth="1"/>
    <col min="1796" max="1796" width="12" style="5" customWidth="1"/>
    <col min="1797" max="1797" width="14" style="5" customWidth="1"/>
    <col min="1798" max="1798" width="14.5703125" style="5" customWidth="1"/>
    <col min="1799" max="1799" width="12" style="5" customWidth="1"/>
    <col min="1800" max="1800" width="11.5703125" style="5" customWidth="1"/>
    <col min="1801" max="2046" width="9.140625" style="5"/>
    <col min="2047" max="2047" width="4.28515625" style="5" customWidth="1"/>
    <col min="2048" max="2048" width="37" style="5" customWidth="1"/>
    <col min="2049" max="2049" width="14.42578125" style="5" customWidth="1"/>
    <col min="2050" max="2050" width="13.140625" style="5" customWidth="1"/>
    <col min="2051" max="2051" width="12.42578125" style="5" customWidth="1"/>
    <col min="2052" max="2052" width="12" style="5" customWidth="1"/>
    <col min="2053" max="2053" width="14" style="5" customWidth="1"/>
    <col min="2054" max="2054" width="14.5703125" style="5" customWidth="1"/>
    <col min="2055" max="2055" width="12" style="5" customWidth="1"/>
    <col min="2056" max="2056" width="11.5703125" style="5" customWidth="1"/>
    <col min="2057" max="2302" width="9.140625" style="5"/>
    <col min="2303" max="2303" width="4.28515625" style="5" customWidth="1"/>
    <col min="2304" max="2304" width="37" style="5" customWidth="1"/>
    <col min="2305" max="2305" width="14.42578125" style="5" customWidth="1"/>
    <col min="2306" max="2306" width="13.140625" style="5" customWidth="1"/>
    <col min="2307" max="2307" width="12.42578125" style="5" customWidth="1"/>
    <col min="2308" max="2308" width="12" style="5" customWidth="1"/>
    <col min="2309" max="2309" width="14" style="5" customWidth="1"/>
    <col min="2310" max="2310" width="14.5703125" style="5" customWidth="1"/>
    <col min="2311" max="2311" width="12" style="5" customWidth="1"/>
    <col min="2312" max="2312" width="11.5703125" style="5" customWidth="1"/>
    <col min="2313" max="2558" width="9.140625" style="5"/>
    <col min="2559" max="2559" width="4.28515625" style="5" customWidth="1"/>
    <col min="2560" max="2560" width="37" style="5" customWidth="1"/>
    <col min="2561" max="2561" width="14.42578125" style="5" customWidth="1"/>
    <col min="2562" max="2562" width="13.140625" style="5" customWidth="1"/>
    <col min="2563" max="2563" width="12.42578125" style="5" customWidth="1"/>
    <col min="2564" max="2564" width="12" style="5" customWidth="1"/>
    <col min="2565" max="2565" width="14" style="5" customWidth="1"/>
    <col min="2566" max="2566" width="14.5703125" style="5" customWidth="1"/>
    <col min="2567" max="2567" width="12" style="5" customWidth="1"/>
    <col min="2568" max="2568" width="11.5703125" style="5" customWidth="1"/>
    <col min="2569" max="2814" width="9.140625" style="5"/>
    <col min="2815" max="2815" width="4.28515625" style="5" customWidth="1"/>
    <col min="2816" max="2816" width="37" style="5" customWidth="1"/>
    <col min="2817" max="2817" width="14.42578125" style="5" customWidth="1"/>
    <col min="2818" max="2818" width="13.140625" style="5" customWidth="1"/>
    <col min="2819" max="2819" width="12.42578125" style="5" customWidth="1"/>
    <col min="2820" max="2820" width="12" style="5" customWidth="1"/>
    <col min="2821" max="2821" width="14" style="5" customWidth="1"/>
    <col min="2822" max="2822" width="14.5703125" style="5" customWidth="1"/>
    <col min="2823" max="2823" width="12" style="5" customWidth="1"/>
    <col min="2824" max="2824" width="11.5703125" style="5" customWidth="1"/>
    <col min="2825" max="3070" width="9.140625" style="5"/>
    <col min="3071" max="3071" width="4.28515625" style="5" customWidth="1"/>
    <col min="3072" max="3072" width="37" style="5" customWidth="1"/>
    <col min="3073" max="3073" width="14.42578125" style="5" customWidth="1"/>
    <col min="3074" max="3074" width="13.140625" style="5" customWidth="1"/>
    <col min="3075" max="3075" width="12.42578125" style="5" customWidth="1"/>
    <col min="3076" max="3076" width="12" style="5" customWidth="1"/>
    <col min="3077" max="3077" width="14" style="5" customWidth="1"/>
    <col min="3078" max="3078" width="14.5703125" style="5" customWidth="1"/>
    <col min="3079" max="3079" width="12" style="5" customWidth="1"/>
    <col min="3080" max="3080" width="11.5703125" style="5" customWidth="1"/>
    <col min="3081" max="3326" width="9.140625" style="5"/>
    <col min="3327" max="3327" width="4.28515625" style="5" customWidth="1"/>
    <col min="3328" max="3328" width="37" style="5" customWidth="1"/>
    <col min="3329" max="3329" width="14.42578125" style="5" customWidth="1"/>
    <col min="3330" max="3330" width="13.140625" style="5" customWidth="1"/>
    <col min="3331" max="3331" width="12.42578125" style="5" customWidth="1"/>
    <col min="3332" max="3332" width="12" style="5" customWidth="1"/>
    <col min="3333" max="3333" width="14" style="5" customWidth="1"/>
    <col min="3334" max="3334" width="14.5703125" style="5" customWidth="1"/>
    <col min="3335" max="3335" width="12" style="5" customWidth="1"/>
    <col min="3336" max="3336" width="11.5703125" style="5" customWidth="1"/>
    <col min="3337" max="3582" width="9.140625" style="5"/>
    <col min="3583" max="3583" width="4.28515625" style="5" customWidth="1"/>
    <col min="3584" max="3584" width="37" style="5" customWidth="1"/>
    <col min="3585" max="3585" width="14.42578125" style="5" customWidth="1"/>
    <col min="3586" max="3586" width="13.140625" style="5" customWidth="1"/>
    <col min="3587" max="3587" width="12.42578125" style="5" customWidth="1"/>
    <col min="3588" max="3588" width="12" style="5" customWidth="1"/>
    <col min="3589" max="3589" width="14" style="5" customWidth="1"/>
    <col min="3590" max="3590" width="14.5703125" style="5" customWidth="1"/>
    <col min="3591" max="3591" width="12" style="5" customWidth="1"/>
    <col min="3592" max="3592" width="11.5703125" style="5" customWidth="1"/>
    <col min="3593" max="3838" width="9.140625" style="5"/>
    <col min="3839" max="3839" width="4.28515625" style="5" customWidth="1"/>
    <col min="3840" max="3840" width="37" style="5" customWidth="1"/>
    <col min="3841" max="3841" width="14.42578125" style="5" customWidth="1"/>
    <col min="3842" max="3842" width="13.140625" style="5" customWidth="1"/>
    <col min="3843" max="3843" width="12.42578125" style="5" customWidth="1"/>
    <col min="3844" max="3844" width="12" style="5" customWidth="1"/>
    <col min="3845" max="3845" width="14" style="5" customWidth="1"/>
    <col min="3846" max="3846" width="14.5703125" style="5" customWidth="1"/>
    <col min="3847" max="3847" width="12" style="5" customWidth="1"/>
    <col min="3848" max="3848" width="11.5703125" style="5" customWidth="1"/>
    <col min="3849" max="4094" width="9.140625" style="5"/>
    <col min="4095" max="4095" width="4.28515625" style="5" customWidth="1"/>
    <col min="4096" max="4096" width="37" style="5" customWidth="1"/>
    <col min="4097" max="4097" width="14.42578125" style="5" customWidth="1"/>
    <col min="4098" max="4098" width="13.140625" style="5" customWidth="1"/>
    <col min="4099" max="4099" width="12.42578125" style="5" customWidth="1"/>
    <col min="4100" max="4100" width="12" style="5" customWidth="1"/>
    <col min="4101" max="4101" width="14" style="5" customWidth="1"/>
    <col min="4102" max="4102" width="14.5703125" style="5" customWidth="1"/>
    <col min="4103" max="4103" width="12" style="5" customWidth="1"/>
    <col min="4104" max="4104" width="11.5703125" style="5" customWidth="1"/>
    <col min="4105" max="4350" width="9.140625" style="5"/>
    <col min="4351" max="4351" width="4.28515625" style="5" customWidth="1"/>
    <col min="4352" max="4352" width="37" style="5" customWidth="1"/>
    <col min="4353" max="4353" width="14.42578125" style="5" customWidth="1"/>
    <col min="4354" max="4354" width="13.140625" style="5" customWidth="1"/>
    <col min="4355" max="4355" width="12.42578125" style="5" customWidth="1"/>
    <col min="4356" max="4356" width="12" style="5" customWidth="1"/>
    <col min="4357" max="4357" width="14" style="5" customWidth="1"/>
    <col min="4358" max="4358" width="14.5703125" style="5" customWidth="1"/>
    <col min="4359" max="4359" width="12" style="5" customWidth="1"/>
    <col min="4360" max="4360" width="11.5703125" style="5" customWidth="1"/>
    <col min="4361" max="4606" width="9.140625" style="5"/>
    <col min="4607" max="4607" width="4.28515625" style="5" customWidth="1"/>
    <col min="4608" max="4608" width="37" style="5" customWidth="1"/>
    <col min="4609" max="4609" width="14.42578125" style="5" customWidth="1"/>
    <col min="4610" max="4610" width="13.140625" style="5" customWidth="1"/>
    <col min="4611" max="4611" width="12.42578125" style="5" customWidth="1"/>
    <col min="4612" max="4612" width="12" style="5" customWidth="1"/>
    <col min="4613" max="4613" width="14" style="5" customWidth="1"/>
    <col min="4614" max="4614" width="14.5703125" style="5" customWidth="1"/>
    <col min="4615" max="4615" width="12" style="5" customWidth="1"/>
    <col min="4616" max="4616" width="11.5703125" style="5" customWidth="1"/>
    <col min="4617" max="4862" width="9.140625" style="5"/>
    <col min="4863" max="4863" width="4.28515625" style="5" customWidth="1"/>
    <col min="4864" max="4864" width="37" style="5" customWidth="1"/>
    <col min="4865" max="4865" width="14.42578125" style="5" customWidth="1"/>
    <col min="4866" max="4866" width="13.140625" style="5" customWidth="1"/>
    <col min="4867" max="4867" width="12.42578125" style="5" customWidth="1"/>
    <col min="4868" max="4868" width="12" style="5" customWidth="1"/>
    <col min="4869" max="4869" width="14" style="5" customWidth="1"/>
    <col min="4870" max="4870" width="14.5703125" style="5" customWidth="1"/>
    <col min="4871" max="4871" width="12" style="5" customWidth="1"/>
    <col min="4872" max="4872" width="11.5703125" style="5" customWidth="1"/>
    <col min="4873" max="5118" width="9.140625" style="5"/>
    <col min="5119" max="5119" width="4.28515625" style="5" customWidth="1"/>
    <col min="5120" max="5120" width="37" style="5" customWidth="1"/>
    <col min="5121" max="5121" width="14.42578125" style="5" customWidth="1"/>
    <col min="5122" max="5122" width="13.140625" style="5" customWidth="1"/>
    <col min="5123" max="5123" width="12.42578125" style="5" customWidth="1"/>
    <col min="5124" max="5124" width="12" style="5" customWidth="1"/>
    <col min="5125" max="5125" width="14" style="5" customWidth="1"/>
    <col min="5126" max="5126" width="14.5703125" style="5" customWidth="1"/>
    <col min="5127" max="5127" width="12" style="5" customWidth="1"/>
    <col min="5128" max="5128" width="11.5703125" style="5" customWidth="1"/>
    <col min="5129" max="5374" width="9.140625" style="5"/>
    <col min="5375" max="5375" width="4.28515625" style="5" customWidth="1"/>
    <col min="5376" max="5376" width="37" style="5" customWidth="1"/>
    <col min="5377" max="5377" width="14.42578125" style="5" customWidth="1"/>
    <col min="5378" max="5378" width="13.140625" style="5" customWidth="1"/>
    <col min="5379" max="5379" width="12.42578125" style="5" customWidth="1"/>
    <col min="5380" max="5380" width="12" style="5" customWidth="1"/>
    <col min="5381" max="5381" width="14" style="5" customWidth="1"/>
    <col min="5382" max="5382" width="14.5703125" style="5" customWidth="1"/>
    <col min="5383" max="5383" width="12" style="5" customWidth="1"/>
    <col min="5384" max="5384" width="11.5703125" style="5" customWidth="1"/>
    <col min="5385" max="5630" width="9.140625" style="5"/>
    <col min="5631" max="5631" width="4.28515625" style="5" customWidth="1"/>
    <col min="5632" max="5632" width="37" style="5" customWidth="1"/>
    <col min="5633" max="5633" width="14.42578125" style="5" customWidth="1"/>
    <col min="5634" max="5634" width="13.140625" style="5" customWidth="1"/>
    <col min="5635" max="5635" width="12.42578125" style="5" customWidth="1"/>
    <col min="5636" max="5636" width="12" style="5" customWidth="1"/>
    <col min="5637" max="5637" width="14" style="5" customWidth="1"/>
    <col min="5638" max="5638" width="14.5703125" style="5" customWidth="1"/>
    <col min="5639" max="5639" width="12" style="5" customWidth="1"/>
    <col min="5640" max="5640" width="11.5703125" style="5" customWidth="1"/>
    <col min="5641" max="5886" width="9.140625" style="5"/>
    <col min="5887" max="5887" width="4.28515625" style="5" customWidth="1"/>
    <col min="5888" max="5888" width="37" style="5" customWidth="1"/>
    <col min="5889" max="5889" width="14.42578125" style="5" customWidth="1"/>
    <col min="5890" max="5890" width="13.140625" style="5" customWidth="1"/>
    <col min="5891" max="5891" width="12.42578125" style="5" customWidth="1"/>
    <col min="5892" max="5892" width="12" style="5" customWidth="1"/>
    <col min="5893" max="5893" width="14" style="5" customWidth="1"/>
    <col min="5894" max="5894" width="14.5703125" style="5" customWidth="1"/>
    <col min="5895" max="5895" width="12" style="5" customWidth="1"/>
    <col min="5896" max="5896" width="11.5703125" style="5" customWidth="1"/>
    <col min="5897" max="6142" width="9.140625" style="5"/>
    <col min="6143" max="6143" width="4.28515625" style="5" customWidth="1"/>
    <col min="6144" max="6144" width="37" style="5" customWidth="1"/>
    <col min="6145" max="6145" width="14.42578125" style="5" customWidth="1"/>
    <col min="6146" max="6146" width="13.140625" style="5" customWidth="1"/>
    <col min="6147" max="6147" width="12.42578125" style="5" customWidth="1"/>
    <col min="6148" max="6148" width="12" style="5" customWidth="1"/>
    <col min="6149" max="6149" width="14" style="5" customWidth="1"/>
    <col min="6150" max="6150" width="14.5703125" style="5" customWidth="1"/>
    <col min="6151" max="6151" width="12" style="5" customWidth="1"/>
    <col min="6152" max="6152" width="11.5703125" style="5" customWidth="1"/>
    <col min="6153" max="6398" width="9.140625" style="5"/>
    <col min="6399" max="6399" width="4.28515625" style="5" customWidth="1"/>
    <col min="6400" max="6400" width="37" style="5" customWidth="1"/>
    <col min="6401" max="6401" width="14.42578125" style="5" customWidth="1"/>
    <col min="6402" max="6402" width="13.140625" style="5" customWidth="1"/>
    <col min="6403" max="6403" width="12.42578125" style="5" customWidth="1"/>
    <col min="6404" max="6404" width="12" style="5" customWidth="1"/>
    <col min="6405" max="6405" width="14" style="5" customWidth="1"/>
    <col min="6406" max="6406" width="14.5703125" style="5" customWidth="1"/>
    <col min="6407" max="6407" width="12" style="5" customWidth="1"/>
    <col min="6408" max="6408" width="11.5703125" style="5" customWidth="1"/>
    <col min="6409" max="6654" width="9.140625" style="5"/>
    <col min="6655" max="6655" width="4.28515625" style="5" customWidth="1"/>
    <col min="6656" max="6656" width="37" style="5" customWidth="1"/>
    <col min="6657" max="6657" width="14.42578125" style="5" customWidth="1"/>
    <col min="6658" max="6658" width="13.140625" style="5" customWidth="1"/>
    <col min="6659" max="6659" width="12.42578125" style="5" customWidth="1"/>
    <col min="6660" max="6660" width="12" style="5" customWidth="1"/>
    <col min="6661" max="6661" width="14" style="5" customWidth="1"/>
    <col min="6662" max="6662" width="14.5703125" style="5" customWidth="1"/>
    <col min="6663" max="6663" width="12" style="5" customWidth="1"/>
    <col min="6664" max="6664" width="11.5703125" style="5" customWidth="1"/>
    <col min="6665" max="6910" width="9.140625" style="5"/>
    <col min="6911" max="6911" width="4.28515625" style="5" customWidth="1"/>
    <col min="6912" max="6912" width="37" style="5" customWidth="1"/>
    <col min="6913" max="6913" width="14.42578125" style="5" customWidth="1"/>
    <col min="6914" max="6914" width="13.140625" style="5" customWidth="1"/>
    <col min="6915" max="6915" width="12.42578125" style="5" customWidth="1"/>
    <col min="6916" max="6916" width="12" style="5" customWidth="1"/>
    <col min="6917" max="6917" width="14" style="5" customWidth="1"/>
    <col min="6918" max="6918" width="14.5703125" style="5" customWidth="1"/>
    <col min="6919" max="6919" width="12" style="5" customWidth="1"/>
    <col min="6920" max="6920" width="11.5703125" style="5" customWidth="1"/>
    <col min="6921" max="7166" width="9.140625" style="5"/>
    <col min="7167" max="7167" width="4.28515625" style="5" customWidth="1"/>
    <col min="7168" max="7168" width="37" style="5" customWidth="1"/>
    <col min="7169" max="7169" width="14.42578125" style="5" customWidth="1"/>
    <col min="7170" max="7170" width="13.140625" style="5" customWidth="1"/>
    <col min="7171" max="7171" width="12.42578125" style="5" customWidth="1"/>
    <col min="7172" max="7172" width="12" style="5" customWidth="1"/>
    <col min="7173" max="7173" width="14" style="5" customWidth="1"/>
    <col min="7174" max="7174" width="14.5703125" style="5" customWidth="1"/>
    <col min="7175" max="7175" width="12" style="5" customWidth="1"/>
    <col min="7176" max="7176" width="11.5703125" style="5" customWidth="1"/>
    <col min="7177" max="7422" width="9.140625" style="5"/>
    <col min="7423" max="7423" width="4.28515625" style="5" customWidth="1"/>
    <col min="7424" max="7424" width="37" style="5" customWidth="1"/>
    <col min="7425" max="7425" width="14.42578125" style="5" customWidth="1"/>
    <col min="7426" max="7426" width="13.140625" style="5" customWidth="1"/>
    <col min="7427" max="7427" width="12.42578125" style="5" customWidth="1"/>
    <col min="7428" max="7428" width="12" style="5" customWidth="1"/>
    <col min="7429" max="7429" width="14" style="5" customWidth="1"/>
    <col min="7430" max="7430" width="14.5703125" style="5" customWidth="1"/>
    <col min="7431" max="7431" width="12" style="5" customWidth="1"/>
    <col min="7432" max="7432" width="11.5703125" style="5" customWidth="1"/>
    <col min="7433" max="7678" width="9.140625" style="5"/>
    <col min="7679" max="7679" width="4.28515625" style="5" customWidth="1"/>
    <col min="7680" max="7680" width="37" style="5" customWidth="1"/>
    <col min="7681" max="7681" width="14.42578125" style="5" customWidth="1"/>
    <col min="7682" max="7682" width="13.140625" style="5" customWidth="1"/>
    <col min="7683" max="7683" width="12.42578125" style="5" customWidth="1"/>
    <col min="7684" max="7684" width="12" style="5" customWidth="1"/>
    <col min="7685" max="7685" width="14" style="5" customWidth="1"/>
    <col min="7686" max="7686" width="14.5703125" style="5" customWidth="1"/>
    <col min="7687" max="7687" width="12" style="5" customWidth="1"/>
    <col min="7688" max="7688" width="11.5703125" style="5" customWidth="1"/>
    <col min="7689" max="7934" width="9.140625" style="5"/>
    <col min="7935" max="7935" width="4.28515625" style="5" customWidth="1"/>
    <col min="7936" max="7936" width="37" style="5" customWidth="1"/>
    <col min="7937" max="7937" width="14.42578125" style="5" customWidth="1"/>
    <col min="7938" max="7938" width="13.140625" style="5" customWidth="1"/>
    <col min="7939" max="7939" width="12.42578125" style="5" customWidth="1"/>
    <col min="7940" max="7940" width="12" style="5" customWidth="1"/>
    <col min="7941" max="7941" width="14" style="5" customWidth="1"/>
    <col min="7942" max="7942" width="14.5703125" style="5" customWidth="1"/>
    <col min="7943" max="7943" width="12" style="5" customWidth="1"/>
    <col min="7944" max="7944" width="11.5703125" style="5" customWidth="1"/>
    <col min="7945" max="8190" width="9.140625" style="5"/>
    <col min="8191" max="8191" width="4.28515625" style="5" customWidth="1"/>
    <col min="8192" max="8192" width="37" style="5" customWidth="1"/>
    <col min="8193" max="8193" width="14.42578125" style="5" customWidth="1"/>
    <col min="8194" max="8194" width="13.140625" style="5" customWidth="1"/>
    <col min="8195" max="8195" width="12.42578125" style="5" customWidth="1"/>
    <col min="8196" max="8196" width="12" style="5" customWidth="1"/>
    <col min="8197" max="8197" width="14" style="5" customWidth="1"/>
    <col min="8198" max="8198" width="14.5703125" style="5" customWidth="1"/>
    <col min="8199" max="8199" width="12" style="5" customWidth="1"/>
    <col min="8200" max="8200" width="11.5703125" style="5" customWidth="1"/>
    <col min="8201" max="8446" width="9.140625" style="5"/>
    <col min="8447" max="8447" width="4.28515625" style="5" customWidth="1"/>
    <col min="8448" max="8448" width="37" style="5" customWidth="1"/>
    <col min="8449" max="8449" width="14.42578125" style="5" customWidth="1"/>
    <col min="8450" max="8450" width="13.140625" style="5" customWidth="1"/>
    <col min="8451" max="8451" width="12.42578125" style="5" customWidth="1"/>
    <col min="8452" max="8452" width="12" style="5" customWidth="1"/>
    <col min="8453" max="8453" width="14" style="5" customWidth="1"/>
    <col min="8454" max="8454" width="14.5703125" style="5" customWidth="1"/>
    <col min="8455" max="8455" width="12" style="5" customWidth="1"/>
    <col min="8456" max="8456" width="11.5703125" style="5" customWidth="1"/>
    <col min="8457" max="8702" width="9.140625" style="5"/>
    <col min="8703" max="8703" width="4.28515625" style="5" customWidth="1"/>
    <col min="8704" max="8704" width="37" style="5" customWidth="1"/>
    <col min="8705" max="8705" width="14.42578125" style="5" customWidth="1"/>
    <col min="8706" max="8706" width="13.140625" style="5" customWidth="1"/>
    <col min="8707" max="8707" width="12.42578125" style="5" customWidth="1"/>
    <col min="8708" max="8708" width="12" style="5" customWidth="1"/>
    <col min="8709" max="8709" width="14" style="5" customWidth="1"/>
    <col min="8710" max="8710" width="14.5703125" style="5" customWidth="1"/>
    <col min="8711" max="8711" width="12" style="5" customWidth="1"/>
    <col min="8712" max="8712" width="11.5703125" style="5" customWidth="1"/>
    <col min="8713" max="8958" width="9.140625" style="5"/>
    <col min="8959" max="8959" width="4.28515625" style="5" customWidth="1"/>
    <col min="8960" max="8960" width="37" style="5" customWidth="1"/>
    <col min="8961" max="8961" width="14.42578125" style="5" customWidth="1"/>
    <col min="8962" max="8962" width="13.140625" style="5" customWidth="1"/>
    <col min="8963" max="8963" width="12.42578125" style="5" customWidth="1"/>
    <col min="8964" max="8964" width="12" style="5" customWidth="1"/>
    <col min="8965" max="8965" width="14" style="5" customWidth="1"/>
    <col min="8966" max="8966" width="14.5703125" style="5" customWidth="1"/>
    <col min="8967" max="8967" width="12" style="5" customWidth="1"/>
    <col min="8968" max="8968" width="11.5703125" style="5" customWidth="1"/>
    <col min="8969" max="9214" width="9.140625" style="5"/>
    <col min="9215" max="9215" width="4.28515625" style="5" customWidth="1"/>
    <col min="9216" max="9216" width="37" style="5" customWidth="1"/>
    <col min="9217" max="9217" width="14.42578125" style="5" customWidth="1"/>
    <col min="9218" max="9218" width="13.140625" style="5" customWidth="1"/>
    <col min="9219" max="9219" width="12.42578125" style="5" customWidth="1"/>
    <col min="9220" max="9220" width="12" style="5" customWidth="1"/>
    <col min="9221" max="9221" width="14" style="5" customWidth="1"/>
    <col min="9222" max="9222" width="14.5703125" style="5" customWidth="1"/>
    <col min="9223" max="9223" width="12" style="5" customWidth="1"/>
    <col min="9224" max="9224" width="11.5703125" style="5" customWidth="1"/>
    <col min="9225" max="9470" width="9.140625" style="5"/>
    <col min="9471" max="9471" width="4.28515625" style="5" customWidth="1"/>
    <col min="9472" max="9472" width="37" style="5" customWidth="1"/>
    <col min="9473" max="9473" width="14.42578125" style="5" customWidth="1"/>
    <col min="9474" max="9474" width="13.140625" style="5" customWidth="1"/>
    <col min="9475" max="9475" width="12.42578125" style="5" customWidth="1"/>
    <col min="9476" max="9476" width="12" style="5" customWidth="1"/>
    <col min="9477" max="9477" width="14" style="5" customWidth="1"/>
    <col min="9478" max="9478" width="14.5703125" style="5" customWidth="1"/>
    <col min="9479" max="9479" width="12" style="5" customWidth="1"/>
    <col min="9480" max="9480" width="11.5703125" style="5" customWidth="1"/>
    <col min="9481" max="9726" width="9.140625" style="5"/>
    <col min="9727" max="9727" width="4.28515625" style="5" customWidth="1"/>
    <col min="9728" max="9728" width="37" style="5" customWidth="1"/>
    <col min="9729" max="9729" width="14.42578125" style="5" customWidth="1"/>
    <col min="9730" max="9730" width="13.140625" style="5" customWidth="1"/>
    <col min="9731" max="9731" width="12.42578125" style="5" customWidth="1"/>
    <col min="9732" max="9732" width="12" style="5" customWidth="1"/>
    <col min="9733" max="9733" width="14" style="5" customWidth="1"/>
    <col min="9734" max="9734" width="14.5703125" style="5" customWidth="1"/>
    <col min="9735" max="9735" width="12" style="5" customWidth="1"/>
    <col min="9736" max="9736" width="11.5703125" style="5" customWidth="1"/>
    <col min="9737" max="9982" width="9.140625" style="5"/>
    <col min="9983" max="9983" width="4.28515625" style="5" customWidth="1"/>
    <col min="9984" max="9984" width="37" style="5" customWidth="1"/>
    <col min="9985" max="9985" width="14.42578125" style="5" customWidth="1"/>
    <col min="9986" max="9986" width="13.140625" style="5" customWidth="1"/>
    <col min="9987" max="9987" width="12.42578125" style="5" customWidth="1"/>
    <col min="9988" max="9988" width="12" style="5" customWidth="1"/>
    <col min="9989" max="9989" width="14" style="5" customWidth="1"/>
    <col min="9990" max="9990" width="14.5703125" style="5" customWidth="1"/>
    <col min="9991" max="9991" width="12" style="5" customWidth="1"/>
    <col min="9992" max="9992" width="11.5703125" style="5" customWidth="1"/>
    <col min="9993" max="10238" width="9.140625" style="5"/>
    <col min="10239" max="10239" width="4.28515625" style="5" customWidth="1"/>
    <col min="10240" max="10240" width="37" style="5" customWidth="1"/>
    <col min="10241" max="10241" width="14.42578125" style="5" customWidth="1"/>
    <col min="10242" max="10242" width="13.140625" style="5" customWidth="1"/>
    <col min="10243" max="10243" width="12.42578125" style="5" customWidth="1"/>
    <col min="10244" max="10244" width="12" style="5" customWidth="1"/>
    <col min="10245" max="10245" width="14" style="5" customWidth="1"/>
    <col min="10246" max="10246" width="14.5703125" style="5" customWidth="1"/>
    <col min="10247" max="10247" width="12" style="5" customWidth="1"/>
    <col min="10248" max="10248" width="11.5703125" style="5" customWidth="1"/>
    <col min="10249" max="10494" width="9.140625" style="5"/>
    <col min="10495" max="10495" width="4.28515625" style="5" customWidth="1"/>
    <col min="10496" max="10496" width="37" style="5" customWidth="1"/>
    <col min="10497" max="10497" width="14.42578125" style="5" customWidth="1"/>
    <col min="10498" max="10498" width="13.140625" style="5" customWidth="1"/>
    <col min="10499" max="10499" width="12.42578125" style="5" customWidth="1"/>
    <col min="10500" max="10500" width="12" style="5" customWidth="1"/>
    <col min="10501" max="10501" width="14" style="5" customWidth="1"/>
    <col min="10502" max="10502" width="14.5703125" style="5" customWidth="1"/>
    <col min="10503" max="10503" width="12" style="5" customWidth="1"/>
    <col min="10504" max="10504" width="11.5703125" style="5" customWidth="1"/>
    <col min="10505" max="10750" width="9.140625" style="5"/>
    <col min="10751" max="10751" width="4.28515625" style="5" customWidth="1"/>
    <col min="10752" max="10752" width="37" style="5" customWidth="1"/>
    <col min="10753" max="10753" width="14.42578125" style="5" customWidth="1"/>
    <col min="10754" max="10754" width="13.140625" style="5" customWidth="1"/>
    <col min="10755" max="10755" width="12.42578125" style="5" customWidth="1"/>
    <col min="10756" max="10756" width="12" style="5" customWidth="1"/>
    <col min="10757" max="10757" width="14" style="5" customWidth="1"/>
    <col min="10758" max="10758" width="14.5703125" style="5" customWidth="1"/>
    <col min="10759" max="10759" width="12" style="5" customWidth="1"/>
    <col min="10760" max="10760" width="11.5703125" style="5" customWidth="1"/>
    <col min="10761" max="11006" width="9.140625" style="5"/>
    <col min="11007" max="11007" width="4.28515625" style="5" customWidth="1"/>
    <col min="11008" max="11008" width="37" style="5" customWidth="1"/>
    <col min="11009" max="11009" width="14.42578125" style="5" customWidth="1"/>
    <col min="11010" max="11010" width="13.140625" style="5" customWidth="1"/>
    <col min="11011" max="11011" width="12.42578125" style="5" customWidth="1"/>
    <col min="11012" max="11012" width="12" style="5" customWidth="1"/>
    <col min="11013" max="11013" width="14" style="5" customWidth="1"/>
    <col min="11014" max="11014" width="14.5703125" style="5" customWidth="1"/>
    <col min="11015" max="11015" width="12" style="5" customWidth="1"/>
    <col min="11016" max="11016" width="11.5703125" style="5" customWidth="1"/>
    <col min="11017" max="11262" width="9.140625" style="5"/>
    <col min="11263" max="11263" width="4.28515625" style="5" customWidth="1"/>
    <col min="11264" max="11264" width="37" style="5" customWidth="1"/>
    <col min="11265" max="11265" width="14.42578125" style="5" customWidth="1"/>
    <col min="11266" max="11266" width="13.140625" style="5" customWidth="1"/>
    <col min="11267" max="11267" width="12.42578125" style="5" customWidth="1"/>
    <col min="11268" max="11268" width="12" style="5" customWidth="1"/>
    <col min="11269" max="11269" width="14" style="5" customWidth="1"/>
    <col min="11270" max="11270" width="14.5703125" style="5" customWidth="1"/>
    <col min="11271" max="11271" width="12" style="5" customWidth="1"/>
    <col min="11272" max="11272" width="11.5703125" style="5" customWidth="1"/>
    <col min="11273" max="11518" width="9.140625" style="5"/>
    <col min="11519" max="11519" width="4.28515625" style="5" customWidth="1"/>
    <col min="11520" max="11520" width="37" style="5" customWidth="1"/>
    <col min="11521" max="11521" width="14.42578125" style="5" customWidth="1"/>
    <col min="11522" max="11522" width="13.140625" style="5" customWidth="1"/>
    <col min="11523" max="11523" width="12.42578125" style="5" customWidth="1"/>
    <col min="11524" max="11524" width="12" style="5" customWidth="1"/>
    <col min="11525" max="11525" width="14" style="5" customWidth="1"/>
    <col min="11526" max="11526" width="14.5703125" style="5" customWidth="1"/>
    <col min="11527" max="11527" width="12" style="5" customWidth="1"/>
    <col min="11528" max="11528" width="11.5703125" style="5" customWidth="1"/>
    <col min="11529" max="11774" width="9.140625" style="5"/>
    <col min="11775" max="11775" width="4.28515625" style="5" customWidth="1"/>
    <col min="11776" max="11776" width="37" style="5" customWidth="1"/>
    <col min="11777" max="11777" width="14.42578125" style="5" customWidth="1"/>
    <col min="11778" max="11778" width="13.140625" style="5" customWidth="1"/>
    <col min="11779" max="11779" width="12.42578125" style="5" customWidth="1"/>
    <col min="11780" max="11780" width="12" style="5" customWidth="1"/>
    <col min="11781" max="11781" width="14" style="5" customWidth="1"/>
    <col min="11782" max="11782" width="14.5703125" style="5" customWidth="1"/>
    <col min="11783" max="11783" width="12" style="5" customWidth="1"/>
    <col min="11784" max="11784" width="11.5703125" style="5" customWidth="1"/>
    <col min="11785" max="12030" width="9.140625" style="5"/>
    <col min="12031" max="12031" width="4.28515625" style="5" customWidth="1"/>
    <col min="12032" max="12032" width="37" style="5" customWidth="1"/>
    <col min="12033" max="12033" width="14.42578125" style="5" customWidth="1"/>
    <col min="12034" max="12034" width="13.140625" style="5" customWidth="1"/>
    <col min="12035" max="12035" width="12.42578125" style="5" customWidth="1"/>
    <col min="12036" max="12036" width="12" style="5" customWidth="1"/>
    <col min="12037" max="12037" width="14" style="5" customWidth="1"/>
    <col min="12038" max="12038" width="14.5703125" style="5" customWidth="1"/>
    <col min="12039" max="12039" width="12" style="5" customWidth="1"/>
    <col min="12040" max="12040" width="11.5703125" style="5" customWidth="1"/>
    <col min="12041" max="12286" width="9.140625" style="5"/>
    <col min="12287" max="12287" width="4.28515625" style="5" customWidth="1"/>
    <col min="12288" max="12288" width="37" style="5" customWidth="1"/>
    <col min="12289" max="12289" width="14.42578125" style="5" customWidth="1"/>
    <col min="12290" max="12290" width="13.140625" style="5" customWidth="1"/>
    <col min="12291" max="12291" width="12.42578125" style="5" customWidth="1"/>
    <col min="12292" max="12292" width="12" style="5" customWidth="1"/>
    <col min="12293" max="12293" width="14" style="5" customWidth="1"/>
    <col min="12294" max="12294" width="14.5703125" style="5" customWidth="1"/>
    <col min="12295" max="12295" width="12" style="5" customWidth="1"/>
    <col min="12296" max="12296" width="11.5703125" style="5" customWidth="1"/>
    <col min="12297" max="12542" width="9.140625" style="5"/>
    <col min="12543" max="12543" width="4.28515625" style="5" customWidth="1"/>
    <col min="12544" max="12544" width="37" style="5" customWidth="1"/>
    <col min="12545" max="12545" width="14.42578125" style="5" customWidth="1"/>
    <col min="12546" max="12546" width="13.140625" style="5" customWidth="1"/>
    <col min="12547" max="12547" width="12.42578125" style="5" customWidth="1"/>
    <col min="12548" max="12548" width="12" style="5" customWidth="1"/>
    <col min="12549" max="12549" width="14" style="5" customWidth="1"/>
    <col min="12550" max="12550" width="14.5703125" style="5" customWidth="1"/>
    <col min="12551" max="12551" width="12" style="5" customWidth="1"/>
    <col min="12552" max="12552" width="11.5703125" style="5" customWidth="1"/>
    <col min="12553" max="12798" width="9.140625" style="5"/>
    <col min="12799" max="12799" width="4.28515625" style="5" customWidth="1"/>
    <col min="12800" max="12800" width="37" style="5" customWidth="1"/>
    <col min="12801" max="12801" width="14.42578125" style="5" customWidth="1"/>
    <col min="12802" max="12802" width="13.140625" style="5" customWidth="1"/>
    <col min="12803" max="12803" width="12.42578125" style="5" customWidth="1"/>
    <col min="12804" max="12804" width="12" style="5" customWidth="1"/>
    <col min="12805" max="12805" width="14" style="5" customWidth="1"/>
    <col min="12806" max="12806" width="14.5703125" style="5" customWidth="1"/>
    <col min="12807" max="12807" width="12" style="5" customWidth="1"/>
    <col min="12808" max="12808" width="11.5703125" style="5" customWidth="1"/>
    <col min="12809" max="13054" width="9.140625" style="5"/>
    <col min="13055" max="13055" width="4.28515625" style="5" customWidth="1"/>
    <col min="13056" max="13056" width="37" style="5" customWidth="1"/>
    <col min="13057" max="13057" width="14.42578125" style="5" customWidth="1"/>
    <col min="13058" max="13058" width="13.140625" style="5" customWidth="1"/>
    <col min="13059" max="13059" width="12.42578125" style="5" customWidth="1"/>
    <col min="13060" max="13060" width="12" style="5" customWidth="1"/>
    <col min="13061" max="13061" width="14" style="5" customWidth="1"/>
    <col min="13062" max="13062" width="14.5703125" style="5" customWidth="1"/>
    <col min="13063" max="13063" width="12" style="5" customWidth="1"/>
    <col min="13064" max="13064" width="11.5703125" style="5" customWidth="1"/>
    <col min="13065" max="13310" width="9.140625" style="5"/>
    <col min="13311" max="13311" width="4.28515625" style="5" customWidth="1"/>
    <col min="13312" max="13312" width="37" style="5" customWidth="1"/>
    <col min="13313" max="13313" width="14.42578125" style="5" customWidth="1"/>
    <col min="13314" max="13314" width="13.140625" style="5" customWidth="1"/>
    <col min="13315" max="13315" width="12.42578125" style="5" customWidth="1"/>
    <col min="13316" max="13316" width="12" style="5" customWidth="1"/>
    <col min="13317" max="13317" width="14" style="5" customWidth="1"/>
    <col min="13318" max="13318" width="14.5703125" style="5" customWidth="1"/>
    <col min="13319" max="13319" width="12" style="5" customWidth="1"/>
    <col min="13320" max="13320" width="11.5703125" style="5" customWidth="1"/>
    <col min="13321" max="13566" width="9.140625" style="5"/>
    <col min="13567" max="13567" width="4.28515625" style="5" customWidth="1"/>
    <col min="13568" max="13568" width="37" style="5" customWidth="1"/>
    <col min="13569" max="13569" width="14.42578125" style="5" customWidth="1"/>
    <col min="13570" max="13570" width="13.140625" style="5" customWidth="1"/>
    <col min="13571" max="13571" width="12.42578125" style="5" customWidth="1"/>
    <col min="13572" max="13572" width="12" style="5" customWidth="1"/>
    <col min="13573" max="13573" width="14" style="5" customWidth="1"/>
    <col min="13574" max="13574" width="14.5703125" style="5" customWidth="1"/>
    <col min="13575" max="13575" width="12" style="5" customWidth="1"/>
    <col min="13576" max="13576" width="11.5703125" style="5" customWidth="1"/>
    <col min="13577" max="13822" width="9.140625" style="5"/>
    <col min="13823" max="13823" width="4.28515625" style="5" customWidth="1"/>
    <col min="13824" max="13824" width="37" style="5" customWidth="1"/>
    <col min="13825" max="13825" width="14.42578125" style="5" customWidth="1"/>
    <col min="13826" max="13826" width="13.140625" style="5" customWidth="1"/>
    <col min="13827" max="13827" width="12.42578125" style="5" customWidth="1"/>
    <col min="13828" max="13828" width="12" style="5" customWidth="1"/>
    <col min="13829" max="13829" width="14" style="5" customWidth="1"/>
    <col min="13830" max="13830" width="14.5703125" style="5" customWidth="1"/>
    <col min="13831" max="13831" width="12" style="5" customWidth="1"/>
    <col min="13832" max="13832" width="11.5703125" style="5" customWidth="1"/>
    <col min="13833" max="14078" width="9.140625" style="5"/>
    <col min="14079" max="14079" width="4.28515625" style="5" customWidth="1"/>
    <col min="14080" max="14080" width="37" style="5" customWidth="1"/>
    <col min="14081" max="14081" width="14.42578125" style="5" customWidth="1"/>
    <col min="14082" max="14082" width="13.140625" style="5" customWidth="1"/>
    <col min="14083" max="14083" width="12.42578125" style="5" customWidth="1"/>
    <col min="14084" max="14084" width="12" style="5" customWidth="1"/>
    <col min="14085" max="14085" width="14" style="5" customWidth="1"/>
    <col min="14086" max="14086" width="14.5703125" style="5" customWidth="1"/>
    <col min="14087" max="14087" width="12" style="5" customWidth="1"/>
    <col min="14088" max="14088" width="11.5703125" style="5" customWidth="1"/>
    <col min="14089" max="14334" width="9.140625" style="5"/>
    <col min="14335" max="14335" width="4.28515625" style="5" customWidth="1"/>
    <col min="14336" max="14336" width="37" style="5" customWidth="1"/>
    <col min="14337" max="14337" width="14.42578125" style="5" customWidth="1"/>
    <col min="14338" max="14338" width="13.140625" style="5" customWidth="1"/>
    <col min="14339" max="14339" width="12.42578125" style="5" customWidth="1"/>
    <col min="14340" max="14340" width="12" style="5" customWidth="1"/>
    <col min="14341" max="14341" width="14" style="5" customWidth="1"/>
    <col min="14342" max="14342" width="14.5703125" style="5" customWidth="1"/>
    <col min="14343" max="14343" width="12" style="5" customWidth="1"/>
    <col min="14344" max="14344" width="11.5703125" style="5" customWidth="1"/>
    <col min="14345" max="14590" width="9.140625" style="5"/>
    <col min="14591" max="14591" width="4.28515625" style="5" customWidth="1"/>
    <col min="14592" max="14592" width="37" style="5" customWidth="1"/>
    <col min="14593" max="14593" width="14.42578125" style="5" customWidth="1"/>
    <col min="14594" max="14594" width="13.140625" style="5" customWidth="1"/>
    <col min="14595" max="14595" width="12.42578125" style="5" customWidth="1"/>
    <col min="14596" max="14596" width="12" style="5" customWidth="1"/>
    <col min="14597" max="14597" width="14" style="5" customWidth="1"/>
    <col min="14598" max="14598" width="14.5703125" style="5" customWidth="1"/>
    <col min="14599" max="14599" width="12" style="5" customWidth="1"/>
    <col min="14600" max="14600" width="11.5703125" style="5" customWidth="1"/>
    <col min="14601" max="14846" width="9.140625" style="5"/>
    <col min="14847" max="14847" width="4.28515625" style="5" customWidth="1"/>
    <col min="14848" max="14848" width="37" style="5" customWidth="1"/>
    <col min="14849" max="14849" width="14.42578125" style="5" customWidth="1"/>
    <col min="14850" max="14850" width="13.140625" style="5" customWidth="1"/>
    <col min="14851" max="14851" width="12.42578125" style="5" customWidth="1"/>
    <col min="14852" max="14852" width="12" style="5" customWidth="1"/>
    <col min="14853" max="14853" width="14" style="5" customWidth="1"/>
    <col min="14854" max="14854" width="14.5703125" style="5" customWidth="1"/>
    <col min="14855" max="14855" width="12" style="5" customWidth="1"/>
    <col min="14856" max="14856" width="11.5703125" style="5" customWidth="1"/>
    <col min="14857" max="15102" width="9.140625" style="5"/>
    <col min="15103" max="15103" width="4.28515625" style="5" customWidth="1"/>
    <col min="15104" max="15104" width="37" style="5" customWidth="1"/>
    <col min="15105" max="15105" width="14.42578125" style="5" customWidth="1"/>
    <col min="15106" max="15106" width="13.140625" style="5" customWidth="1"/>
    <col min="15107" max="15107" width="12.42578125" style="5" customWidth="1"/>
    <col min="15108" max="15108" width="12" style="5" customWidth="1"/>
    <col min="15109" max="15109" width="14" style="5" customWidth="1"/>
    <col min="15110" max="15110" width="14.5703125" style="5" customWidth="1"/>
    <col min="15111" max="15111" width="12" style="5" customWidth="1"/>
    <col min="15112" max="15112" width="11.5703125" style="5" customWidth="1"/>
    <col min="15113" max="15358" width="9.140625" style="5"/>
    <col min="15359" max="15359" width="4.28515625" style="5" customWidth="1"/>
    <col min="15360" max="15360" width="37" style="5" customWidth="1"/>
    <col min="15361" max="15361" width="14.42578125" style="5" customWidth="1"/>
    <col min="15362" max="15362" width="13.140625" style="5" customWidth="1"/>
    <col min="15363" max="15363" width="12.42578125" style="5" customWidth="1"/>
    <col min="15364" max="15364" width="12" style="5" customWidth="1"/>
    <col min="15365" max="15365" width="14" style="5" customWidth="1"/>
    <col min="15366" max="15366" width="14.5703125" style="5" customWidth="1"/>
    <col min="15367" max="15367" width="12" style="5" customWidth="1"/>
    <col min="15368" max="15368" width="11.5703125" style="5" customWidth="1"/>
    <col min="15369" max="15614" width="9.140625" style="5"/>
    <col min="15615" max="15615" width="4.28515625" style="5" customWidth="1"/>
    <col min="15616" max="15616" width="37" style="5" customWidth="1"/>
    <col min="15617" max="15617" width="14.42578125" style="5" customWidth="1"/>
    <col min="15618" max="15618" width="13.140625" style="5" customWidth="1"/>
    <col min="15619" max="15619" width="12.42578125" style="5" customWidth="1"/>
    <col min="15620" max="15620" width="12" style="5" customWidth="1"/>
    <col min="15621" max="15621" width="14" style="5" customWidth="1"/>
    <col min="15622" max="15622" width="14.5703125" style="5" customWidth="1"/>
    <col min="15623" max="15623" width="12" style="5" customWidth="1"/>
    <col min="15624" max="15624" width="11.5703125" style="5" customWidth="1"/>
    <col min="15625" max="15870" width="9.140625" style="5"/>
    <col min="15871" max="15871" width="4.28515625" style="5" customWidth="1"/>
    <col min="15872" max="15872" width="37" style="5" customWidth="1"/>
    <col min="15873" max="15873" width="14.42578125" style="5" customWidth="1"/>
    <col min="15874" max="15874" width="13.140625" style="5" customWidth="1"/>
    <col min="15875" max="15875" width="12.42578125" style="5" customWidth="1"/>
    <col min="15876" max="15876" width="12" style="5" customWidth="1"/>
    <col min="15877" max="15877" width="14" style="5" customWidth="1"/>
    <col min="15878" max="15878" width="14.5703125" style="5" customWidth="1"/>
    <col min="15879" max="15879" width="12" style="5" customWidth="1"/>
    <col min="15880" max="15880" width="11.5703125" style="5" customWidth="1"/>
    <col min="15881" max="16126" width="9.140625" style="5"/>
    <col min="16127" max="16127" width="4.28515625" style="5" customWidth="1"/>
    <col min="16128" max="16128" width="37" style="5" customWidth="1"/>
    <col min="16129" max="16129" width="14.42578125" style="5" customWidth="1"/>
    <col min="16130" max="16130" width="13.140625" style="5" customWidth="1"/>
    <col min="16131" max="16131" width="12.42578125" style="5" customWidth="1"/>
    <col min="16132" max="16132" width="12" style="5" customWidth="1"/>
    <col min="16133" max="16133" width="14" style="5" customWidth="1"/>
    <col min="16134" max="16134" width="14.5703125" style="5" customWidth="1"/>
    <col min="16135" max="16135" width="12" style="5" customWidth="1"/>
    <col min="16136" max="16136" width="11.5703125" style="5" customWidth="1"/>
    <col min="16137" max="16384" width="9.140625" style="5"/>
  </cols>
  <sheetData>
    <row r="1" spans="1:8" ht="15.75" x14ac:dyDescent="0.25">
      <c r="G1" s="7" t="s">
        <v>30</v>
      </c>
    </row>
    <row r="2" spans="1:8" ht="6.75" customHeight="1" x14ac:dyDescent="0.25"/>
    <row r="3" spans="1:8" ht="35.25" customHeight="1" x14ac:dyDescent="0.25">
      <c r="A3" s="83" t="s">
        <v>138</v>
      </c>
      <c r="B3" s="83"/>
      <c r="C3" s="83"/>
      <c r="D3" s="83"/>
      <c r="E3" s="83"/>
      <c r="F3" s="83"/>
      <c r="G3" s="83"/>
      <c r="H3" s="83"/>
    </row>
    <row r="4" spans="1:8" ht="12" customHeight="1" x14ac:dyDescent="0.25"/>
    <row r="5" spans="1:8" s="6" customFormat="1" x14ac:dyDescent="0.25">
      <c r="A5" s="96" t="s">
        <v>0</v>
      </c>
      <c r="B5" s="97" t="s">
        <v>29</v>
      </c>
      <c r="C5" s="98" t="s">
        <v>28</v>
      </c>
      <c r="D5" s="99"/>
      <c r="E5" s="99"/>
      <c r="F5" s="99"/>
      <c r="G5" s="99"/>
      <c r="H5" s="100"/>
    </row>
    <row r="6" spans="1:8" s="6" customFormat="1" ht="45" x14ac:dyDescent="0.25">
      <c r="A6" s="96"/>
      <c r="B6" s="97"/>
      <c r="C6" s="1" t="s">
        <v>144</v>
      </c>
      <c r="D6" s="1" t="s">
        <v>88</v>
      </c>
      <c r="E6" s="2" t="s">
        <v>2</v>
      </c>
      <c r="F6" s="2" t="s">
        <v>3</v>
      </c>
      <c r="G6" s="2" t="s">
        <v>4</v>
      </c>
      <c r="H6" s="1" t="s">
        <v>89</v>
      </c>
    </row>
    <row r="7" spans="1:8" s="12" customFormat="1" ht="12.75" x14ac:dyDescent="0.2">
      <c r="A7" s="25">
        <v>1</v>
      </c>
      <c r="B7" s="26">
        <v>2</v>
      </c>
      <c r="C7" s="14">
        <v>3</v>
      </c>
      <c r="D7" s="14" t="s">
        <v>87</v>
      </c>
      <c r="E7" s="14">
        <v>5</v>
      </c>
      <c r="F7" s="14">
        <v>6</v>
      </c>
      <c r="G7" s="14">
        <v>7</v>
      </c>
      <c r="H7" s="14">
        <v>8</v>
      </c>
    </row>
    <row r="8" spans="1:8" s="6" customFormat="1" ht="20.25" customHeight="1" x14ac:dyDescent="0.25">
      <c r="A8" s="87">
        <v>1</v>
      </c>
      <c r="B8" s="87" t="s">
        <v>5</v>
      </c>
      <c r="C8" s="4" t="s">
        <v>25</v>
      </c>
      <c r="D8" s="3">
        <f>SUM(E8:G8)</f>
        <v>2315118.0100000002</v>
      </c>
      <c r="E8" s="3">
        <v>1887087.32</v>
      </c>
      <c r="F8" s="3">
        <v>428030.69</v>
      </c>
      <c r="G8" s="3">
        <v>0</v>
      </c>
      <c r="H8" s="3">
        <v>0</v>
      </c>
    </row>
    <row r="9" spans="1:8" s="6" customFormat="1" x14ac:dyDescent="0.25">
      <c r="A9" s="88"/>
      <c r="B9" s="88"/>
      <c r="C9" s="4" t="s">
        <v>26</v>
      </c>
      <c r="D9" s="3">
        <f>SUM(E9:G9)</f>
        <v>2280928.4900000002</v>
      </c>
      <c r="E9" s="3">
        <v>1859581.29</v>
      </c>
      <c r="F9" s="3">
        <v>421347.2</v>
      </c>
      <c r="G9" s="3">
        <v>0</v>
      </c>
      <c r="H9" s="3">
        <v>0</v>
      </c>
    </row>
    <row r="10" spans="1:8" s="6" customFormat="1" x14ac:dyDescent="0.25">
      <c r="A10" s="89"/>
      <c r="B10" s="89"/>
      <c r="C10" s="4" t="s">
        <v>27</v>
      </c>
      <c r="D10" s="3">
        <f t="shared" ref="D10:F10" si="0">D9/D8*100</f>
        <v>98.52320616692883</v>
      </c>
      <c r="E10" s="3">
        <f t="shared" si="0"/>
        <v>98.542408201863168</v>
      </c>
      <c r="F10" s="3">
        <f t="shared" si="0"/>
        <v>98.438548880688899</v>
      </c>
      <c r="G10" s="3">
        <v>0</v>
      </c>
      <c r="H10" s="3" t="s">
        <v>143</v>
      </c>
    </row>
    <row r="11" spans="1:8" s="6" customFormat="1" x14ac:dyDescent="0.25">
      <c r="A11" s="87">
        <v>2</v>
      </c>
      <c r="B11" s="87" t="s">
        <v>6</v>
      </c>
      <c r="C11" s="4" t="s">
        <v>25</v>
      </c>
      <c r="D11" s="3">
        <f t="shared" ref="D11:D60" si="1">SUM(E11:G11)</f>
        <v>40484.79</v>
      </c>
      <c r="E11" s="3">
        <v>7206.6</v>
      </c>
      <c r="F11" s="3">
        <v>26331.97</v>
      </c>
      <c r="G11" s="3">
        <v>6946.22</v>
      </c>
      <c r="H11" s="3">
        <v>7089.9</v>
      </c>
    </row>
    <row r="12" spans="1:8" s="6" customFormat="1" x14ac:dyDescent="0.25">
      <c r="A12" s="88"/>
      <c r="B12" s="88"/>
      <c r="C12" s="4" t="s">
        <v>26</v>
      </c>
      <c r="D12" s="3">
        <f t="shared" si="1"/>
        <v>40469.919999999998</v>
      </c>
      <c r="E12" s="3">
        <v>7206.6</v>
      </c>
      <c r="F12" s="3">
        <v>26317.1</v>
      </c>
      <c r="G12" s="3">
        <v>6946.22</v>
      </c>
      <c r="H12" s="3">
        <v>8184.2</v>
      </c>
    </row>
    <row r="13" spans="1:8" s="6" customFormat="1" ht="15" customHeight="1" x14ac:dyDescent="0.25">
      <c r="A13" s="89"/>
      <c r="B13" s="89"/>
      <c r="C13" s="4" t="s">
        <v>27</v>
      </c>
      <c r="D13" s="3">
        <f t="shared" ref="D13:H13" si="2">D12/D11*100</f>
        <v>99.963270156520494</v>
      </c>
      <c r="E13" s="3">
        <f t="shared" si="2"/>
        <v>100</v>
      </c>
      <c r="F13" s="3">
        <f t="shared" si="2"/>
        <v>99.943528721930022</v>
      </c>
      <c r="G13" s="3">
        <v>0</v>
      </c>
      <c r="H13" s="3">
        <f t="shared" si="2"/>
        <v>115.4346323643493</v>
      </c>
    </row>
    <row r="14" spans="1:8" s="6" customFormat="1" x14ac:dyDescent="0.25">
      <c r="A14" s="87">
        <v>3</v>
      </c>
      <c r="B14" s="87" t="s">
        <v>7</v>
      </c>
      <c r="C14" s="4" t="s">
        <v>25</v>
      </c>
      <c r="D14" s="3">
        <f t="shared" si="1"/>
        <v>84903.430000000008</v>
      </c>
      <c r="E14" s="3">
        <v>1385.8</v>
      </c>
      <c r="F14" s="3">
        <v>80052.31</v>
      </c>
      <c r="G14" s="3">
        <v>3465.32</v>
      </c>
      <c r="H14" s="3">
        <v>9277.7000000000007</v>
      </c>
    </row>
    <row r="15" spans="1:8" s="6" customFormat="1" x14ac:dyDescent="0.25">
      <c r="A15" s="88"/>
      <c r="B15" s="88"/>
      <c r="C15" s="4" t="s">
        <v>26</v>
      </c>
      <c r="D15" s="3">
        <f t="shared" si="1"/>
        <v>83876.150000000009</v>
      </c>
      <c r="E15" s="3">
        <v>1269.46</v>
      </c>
      <c r="F15" s="3">
        <v>79163.06</v>
      </c>
      <c r="G15" s="3">
        <v>3443.63</v>
      </c>
      <c r="H15" s="3">
        <v>8916</v>
      </c>
    </row>
    <row r="16" spans="1:8" s="6" customFormat="1" x14ac:dyDescent="0.25">
      <c r="A16" s="89"/>
      <c r="B16" s="89"/>
      <c r="C16" s="4" t="s">
        <v>27</v>
      </c>
      <c r="D16" s="3">
        <f t="shared" ref="D16:H16" si="3">D15/D14*100</f>
        <v>98.790060660682371</v>
      </c>
      <c r="E16" s="3">
        <f t="shared" si="3"/>
        <v>91.604849184586527</v>
      </c>
      <c r="F16" s="3">
        <f t="shared" si="3"/>
        <v>98.889163847988897</v>
      </c>
      <c r="G16" s="3">
        <f t="shared" si="3"/>
        <v>99.374083778698648</v>
      </c>
      <c r="H16" s="3">
        <f t="shared" si="3"/>
        <v>96.101404442911488</v>
      </c>
    </row>
    <row r="17" spans="1:8" s="6" customFormat="1" x14ac:dyDescent="0.25">
      <c r="A17" s="87">
        <v>4</v>
      </c>
      <c r="B17" s="87" t="s">
        <v>8</v>
      </c>
      <c r="C17" s="4" t="s">
        <v>25</v>
      </c>
      <c r="D17" s="3">
        <f t="shared" si="1"/>
        <v>5251.9</v>
      </c>
      <c r="E17" s="3">
        <v>4151.8999999999996</v>
      </c>
      <c r="F17" s="3">
        <v>1100</v>
      </c>
      <c r="G17" s="3">
        <v>0</v>
      </c>
      <c r="H17" s="3">
        <v>0</v>
      </c>
    </row>
    <row r="18" spans="1:8" s="6" customFormat="1" x14ac:dyDescent="0.25">
      <c r="A18" s="88"/>
      <c r="B18" s="88"/>
      <c r="C18" s="4" t="s">
        <v>26</v>
      </c>
      <c r="D18" s="3">
        <f t="shared" si="1"/>
        <v>5234.8099999999995</v>
      </c>
      <c r="E18" s="3">
        <v>4151.8999999999996</v>
      </c>
      <c r="F18" s="3">
        <v>1082.9100000000001</v>
      </c>
      <c r="G18" s="3">
        <v>0</v>
      </c>
      <c r="H18" s="3">
        <v>0</v>
      </c>
    </row>
    <row r="19" spans="1:8" s="6" customFormat="1" x14ac:dyDescent="0.25">
      <c r="A19" s="89"/>
      <c r="B19" s="89"/>
      <c r="C19" s="4" t="s">
        <v>27</v>
      </c>
      <c r="D19" s="3">
        <f t="shared" ref="D19:F19" si="4">D18/D17*100</f>
        <v>99.67459395647289</v>
      </c>
      <c r="E19" s="3">
        <f t="shared" si="4"/>
        <v>100</v>
      </c>
      <c r="F19" s="3">
        <f t="shared" si="4"/>
        <v>98.446363636363643</v>
      </c>
      <c r="G19" s="3">
        <v>0</v>
      </c>
      <c r="H19" s="3">
        <v>0</v>
      </c>
    </row>
    <row r="20" spans="1:8" s="6" customFormat="1" x14ac:dyDescent="0.25">
      <c r="A20" s="87">
        <v>5</v>
      </c>
      <c r="B20" s="87" t="s">
        <v>9</v>
      </c>
      <c r="C20" s="4" t="s">
        <v>25</v>
      </c>
      <c r="D20" s="3">
        <f t="shared" si="1"/>
        <v>56656.27</v>
      </c>
      <c r="E20" s="3">
        <v>14.7</v>
      </c>
      <c r="F20" s="3">
        <v>44997.36</v>
      </c>
      <c r="G20" s="3">
        <v>11644.21</v>
      </c>
      <c r="H20" s="3">
        <v>73408.800000000003</v>
      </c>
    </row>
    <row r="21" spans="1:8" s="6" customFormat="1" ht="21.75" customHeight="1" x14ac:dyDescent="0.25">
      <c r="A21" s="88"/>
      <c r="B21" s="88"/>
      <c r="C21" s="4" t="s">
        <v>26</v>
      </c>
      <c r="D21" s="3">
        <f t="shared" si="1"/>
        <v>52090.639999999992</v>
      </c>
      <c r="E21" s="3">
        <v>14.7</v>
      </c>
      <c r="F21" s="3">
        <v>44363.56</v>
      </c>
      <c r="G21" s="3">
        <v>7712.38</v>
      </c>
      <c r="H21" s="3">
        <v>0</v>
      </c>
    </row>
    <row r="22" spans="1:8" s="6" customFormat="1" ht="22.5" customHeight="1" x14ac:dyDescent="0.25">
      <c r="A22" s="89"/>
      <c r="B22" s="89"/>
      <c r="C22" s="4" t="s">
        <v>27</v>
      </c>
      <c r="D22" s="3">
        <f t="shared" ref="D22:H22" si="5">D21/D20*100</f>
        <v>91.941527389642829</v>
      </c>
      <c r="E22" s="3">
        <f t="shared" si="5"/>
        <v>100</v>
      </c>
      <c r="F22" s="3">
        <f t="shared" si="5"/>
        <v>98.591472921966968</v>
      </c>
      <c r="G22" s="3">
        <f t="shared" si="5"/>
        <v>66.233604512457262</v>
      </c>
      <c r="H22" s="3">
        <f t="shared" si="5"/>
        <v>0</v>
      </c>
    </row>
    <row r="23" spans="1:8" s="6" customFormat="1" x14ac:dyDescent="0.25">
      <c r="A23" s="87">
        <v>6</v>
      </c>
      <c r="B23" s="87" t="s">
        <v>10</v>
      </c>
      <c r="C23" s="4" t="s">
        <v>25</v>
      </c>
      <c r="D23" s="3">
        <f t="shared" si="1"/>
        <v>469687.77</v>
      </c>
      <c r="E23" s="3">
        <v>347308.61</v>
      </c>
      <c r="F23" s="3">
        <v>117048.83</v>
      </c>
      <c r="G23" s="3">
        <v>5330.33</v>
      </c>
      <c r="H23" s="3">
        <v>0</v>
      </c>
    </row>
    <row r="24" spans="1:8" s="6" customFormat="1" ht="16.5" customHeight="1" x14ac:dyDescent="0.25">
      <c r="A24" s="88"/>
      <c r="B24" s="88"/>
      <c r="C24" s="4" t="s">
        <v>26</v>
      </c>
      <c r="D24" s="3">
        <f t="shared" si="1"/>
        <v>464085.31</v>
      </c>
      <c r="E24" s="3">
        <v>343168.79</v>
      </c>
      <c r="F24" s="3">
        <v>115586.19</v>
      </c>
      <c r="G24" s="3">
        <v>5330.33</v>
      </c>
      <c r="H24" s="3">
        <v>0</v>
      </c>
    </row>
    <row r="25" spans="1:8" s="6" customFormat="1" ht="18" customHeight="1" x14ac:dyDescent="0.25">
      <c r="A25" s="89"/>
      <c r="B25" s="89"/>
      <c r="C25" s="4" t="s">
        <v>27</v>
      </c>
      <c r="D25" s="3">
        <f t="shared" ref="D25:G25" si="6">D24/D23*100</f>
        <v>98.807194830727653</v>
      </c>
      <c r="E25" s="3">
        <f t="shared" si="6"/>
        <v>98.808028398720083</v>
      </c>
      <c r="F25" s="3">
        <f t="shared" si="6"/>
        <v>98.750401862197165</v>
      </c>
      <c r="G25" s="3">
        <f t="shared" si="6"/>
        <v>100</v>
      </c>
      <c r="H25" s="3">
        <v>0</v>
      </c>
    </row>
    <row r="26" spans="1:8" s="6" customFormat="1" ht="19.5" customHeight="1" x14ac:dyDescent="0.25">
      <c r="A26" s="87">
        <v>7</v>
      </c>
      <c r="B26" s="87" t="s">
        <v>11</v>
      </c>
      <c r="C26" s="4" t="s">
        <v>25</v>
      </c>
      <c r="D26" s="3">
        <f t="shared" si="1"/>
        <v>11454.630000000001</v>
      </c>
      <c r="E26" s="3">
        <v>7894.59</v>
      </c>
      <c r="F26" s="3">
        <v>3560.04</v>
      </c>
      <c r="G26" s="3">
        <v>0</v>
      </c>
      <c r="H26" s="3">
        <v>18005</v>
      </c>
    </row>
    <row r="27" spans="1:8" s="6" customFormat="1" ht="18.75" customHeight="1" x14ac:dyDescent="0.25">
      <c r="A27" s="88"/>
      <c r="B27" s="88"/>
      <c r="C27" s="4" t="s">
        <v>26</v>
      </c>
      <c r="D27" s="3">
        <f t="shared" si="1"/>
        <v>10203</v>
      </c>
      <c r="E27" s="3">
        <v>6830.46</v>
      </c>
      <c r="F27" s="3">
        <v>3372.54</v>
      </c>
      <c r="G27" s="3">
        <v>0</v>
      </c>
      <c r="H27" s="3">
        <v>18804.900000000001</v>
      </c>
    </row>
    <row r="28" spans="1:8" s="6" customFormat="1" x14ac:dyDescent="0.25">
      <c r="A28" s="89"/>
      <c r="B28" s="89"/>
      <c r="C28" s="4" t="s">
        <v>27</v>
      </c>
      <c r="D28" s="3">
        <f t="shared" ref="D28:H28" si="7">D27/D26*100</f>
        <v>89.073152079115602</v>
      </c>
      <c r="E28" s="3">
        <f t="shared" si="7"/>
        <v>86.520769286308735</v>
      </c>
      <c r="F28" s="3">
        <f t="shared" si="7"/>
        <v>94.733205244884886</v>
      </c>
      <c r="G28" s="3">
        <v>0</v>
      </c>
      <c r="H28" s="3">
        <f t="shared" si="7"/>
        <v>104.44265481810608</v>
      </c>
    </row>
    <row r="29" spans="1:8" s="6" customFormat="1" x14ac:dyDescent="0.25">
      <c r="A29" s="87">
        <v>8</v>
      </c>
      <c r="B29" s="87" t="s">
        <v>12</v>
      </c>
      <c r="C29" s="4" t="s">
        <v>25</v>
      </c>
      <c r="D29" s="3">
        <f t="shared" si="1"/>
        <v>21028.82</v>
      </c>
      <c r="E29" s="3">
        <v>17197.919999999998</v>
      </c>
      <c r="F29" s="3">
        <v>0</v>
      </c>
      <c r="G29" s="3">
        <v>3830.9</v>
      </c>
      <c r="H29" s="3">
        <v>16370.7</v>
      </c>
    </row>
    <row r="30" spans="1:8" s="6" customFormat="1" ht="17.25" customHeight="1" x14ac:dyDescent="0.25">
      <c r="A30" s="88"/>
      <c r="B30" s="88"/>
      <c r="C30" s="4" t="s">
        <v>26</v>
      </c>
      <c r="D30" s="3">
        <f t="shared" si="1"/>
        <v>19456.68</v>
      </c>
      <c r="E30" s="3">
        <v>15665.57</v>
      </c>
      <c r="F30" s="3">
        <v>0</v>
      </c>
      <c r="G30" s="3">
        <v>3791.11</v>
      </c>
      <c r="H30" s="3">
        <v>16370.7</v>
      </c>
    </row>
    <row r="31" spans="1:8" s="6" customFormat="1" ht="18" customHeight="1" x14ac:dyDescent="0.25">
      <c r="A31" s="89"/>
      <c r="B31" s="89"/>
      <c r="C31" s="4" t="s">
        <v>27</v>
      </c>
      <c r="D31" s="3">
        <f t="shared" ref="D31:H31" si="8">D30/D29*100</f>
        <v>92.523879133493935</v>
      </c>
      <c r="E31" s="3">
        <f t="shared" si="8"/>
        <v>91.089910872942781</v>
      </c>
      <c r="F31" s="3">
        <v>0</v>
      </c>
      <c r="G31" s="3">
        <f t="shared" si="8"/>
        <v>98.961340677125477</v>
      </c>
      <c r="H31" s="3">
        <f t="shared" si="8"/>
        <v>100</v>
      </c>
    </row>
    <row r="32" spans="1:8" s="6" customFormat="1" ht="24" customHeight="1" x14ac:dyDescent="0.25">
      <c r="A32" s="87">
        <v>9</v>
      </c>
      <c r="B32" s="87" t="s">
        <v>13</v>
      </c>
      <c r="C32" s="4" t="s">
        <v>25</v>
      </c>
      <c r="D32" s="3">
        <f t="shared" si="1"/>
        <v>14947.1</v>
      </c>
      <c r="E32" s="3">
        <v>13005.6</v>
      </c>
      <c r="F32" s="3">
        <v>185</v>
      </c>
      <c r="G32" s="3">
        <v>1756.5</v>
      </c>
      <c r="H32" s="3">
        <v>0</v>
      </c>
    </row>
    <row r="33" spans="1:8" s="6" customFormat="1" ht="17.25" customHeight="1" x14ac:dyDescent="0.25">
      <c r="A33" s="88"/>
      <c r="B33" s="88"/>
      <c r="C33" s="4" t="s">
        <v>26</v>
      </c>
      <c r="D33" s="3">
        <f t="shared" si="1"/>
        <v>14946.36</v>
      </c>
      <c r="E33" s="3">
        <v>13005.6</v>
      </c>
      <c r="F33" s="3">
        <v>184.26</v>
      </c>
      <c r="G33" s="3">
        <v>1756.5</v>
      </c>
      <c r="H33" s="3">
        <v>0</v>
      </c>
    </row>
    <row r="34" spans="1:8" s="6" customFormat="1" x14ac:dyDescent="0.25">
      <c r="A34" s="89"/>
      <c r="B34" s="89"/>
      <c r="C34" s="4" t="s">
        <v>27</v>
      </c>
      <c r="D34" s="3">
        <f t="shared" ref="D34:G34" si="9">D33/D32*100</f>
        <v>99.995049206869552</v>
      </c>
      <c r="E34" s="3">
        <f t="shared" si="9"/>
        <v>100</v>
      </c>
      <c r="F34" s="3">
        <f t="shared" si="9"/>
        <v>99.6</v>
      </c>
      <c r="G34" s="3">
        <f t="shared" si="9"/>
        <v>100</v>
      </c>
      <c r="H34" s="3">
        <v>0</v>
      </c>
    </row>
    <row r="35" spans="1:8" s="6" customFormat="1" x14ac:dyDescent="0.25">
      <c r="A35" s="87">
        <v>10</v>
      </c>
      <c r="B35" s="87" t="s">
        <v>14</v>
      </c>
      <c r="C35" s="4" t="s">
        <v>25</v>
      </c>
      <c r="D35" s="3">
        <f t="shared" si="1"/>
        <v>15090.46</v>
      </c>
      <c r="E35" s="3">
        <v>0</v>
      </c>
      <c r="F35" s="3">
        <v>14508.46</v>
      </c>
      <c r="G35" s="3">
        <v>582</v>
      </c>
      <c r="H35" s="3">
        <v>0</v>
      </c>
    </row>
    <row r="36" spans="1:8" s="6" customFormat="1" ht="18" customHeight="1" x14ac:dyDescent="0.25">
      <c r="A36" s="88"/>
      <c r="B36" s="88"/>
      <c r="C36" s="4" t="s">
        <v>26</v>
      </c>
      <c r="D36" s="3">
        <f t="shared" si="1"/>
        <v>15081.04</v>
      </c>
      <c r="E36" s="3">
        <v>0</v>
      </c>
      <c r="F36" s="3">
        <v>14499.04</v>
      </c>
      <c r="G36" s="3">
        <v>582</v>
      </c>
      <c r="H36" s="3">
        <v>0</v>
      </c>
    </row>
    <row r="37" spans="1:8" s="6" customFormat="1" x14ac:dyDescent="0.25">
      <c r="A37" s="89"/>
      <c r="B37" s="89"/>
      <c r="C37" s="4" t="s">
        <v>27</v>
      </c>
      <c r="D37" s="3">
        <v>0</v>
      </c>
      <c r="E37" s="3">
        <v>0</v>
      </c>
      <c r="F37" s="3">
        <f t="shared" ref="F37:G37" si="10">F36/F35*100</f>
        <v>99.93507236467552</v>
      </c>
      <c r="G37" s="3">
        <f t="shared" si="10"/>
        <v>100</v>
      </c>
      <c r="H37" s="3">
        <v>0</v>
      </c>
    </row>
    <row r="38" spans="1:8" s="6" customFormat="1" ht="22.5" customHeight="1" x14ac:dyDescent="0.25">
      <c r="A38" s="87">
        <v>11</v>
      </c>
      <c r="B38" s="87" t="s">
        <v>15</v>
      </c>
      <c r="C38" s="4" t="s">
        <v>25</v>
      </c>
      <c r="D38" s="3">
        <f t="shared" si="1"/>
        <v>121549.02</v>
      </c>
      <c r="E38" s="3">
        <v>45513.06</v>
      </c>
      <c r="F38" s="3">
        <v>71008.990000000005</v>
      </c>
      <c r="G38" s="3">
        <v>5026.97</v>
      </c>
      <c r="H38" s="3">
        <v>0</v>
      </c>
    </row>
    <row r="39" spans="1:8" s="6" customFormat="1" ht="19.5" customHeight="1" x14ac:dyDescent="0.25">
      <c r="A39" s="88"/>
      <c r="B39" s="88"/>
      <c r="C39" s="4" t="s">
        <v>26</v>
      </c>
      <c r="D39" s="3">
        <f t="shared" si="1"/>
        <v>117136.3</v>
      </c>
      <c r="E39" s="3">
        <v>45059.45</v>
      </c>
      <c r="F39" s="3">
        <v>67285.990000000005</v>
      </c>
      <c r="G39" s="3">
        <v>4790.8599999999997</v>
      </c>
      <c r="H39" s="3">
        <v>0</v>
      </c>
    </row>
    <row r="40" spans="1:8" s="6" customFormat="1" ht="18.75" customHeight="1" x14ac:dyDescent="0.25">
      <c r="A40" s="89"/>
      <c r="B40" s="89"/>
      <c r="C40" s="4" t="s">
        <v>27</v>
      </c>
      <c r="D40" s="3">
        <f t="shared" ref="D40:G40" si="11">D39/D38*100</f>
        <v>96.369596398226818</v>
      </c>
      <c r="E40" s="3">
        <f t="shared" si="11"/>
        <v>99.003341019039368</v>
      </c>
      <c r="F40" s="3">
        <f t="shared" si="11"/>
        <v>94.757001895112154</v>
      </c>
      <c r="G40" s="3">
        <f t="shared" si="11"/>
        <v>95.303134890401168</v>
      </c>
      <c r="H40" s="3">
        <v>0</v>
      </c>
    </row>
    <row r="41" spans="1:8" s="6" customFormat="1" x14ac:dyDescent="0.25">
      <c r="A41" s="87">
        <v>12</v>
      </c>
      <c r="B41" s="87" t="s">
        <v>16</v>
      </c>
      <c r="C41" s="4" t="s">
        <v>25</v>
      </c>
      <c r="D41" s="3">
        <f t="shared" si="1"/>
        <v>39371.18</v>
      </c>
      <c r="E41" s="3">
        <v>0</v>
      </c>
      <c r="F41" s="3">
        <v>39371.18</v>
      </c>
      <c r="G41" s="3">
        <v>0</v>
      </c>
      <c r="H41" s="3">
        <v>0</v>
      </c>
    </row>
    <row r="42" spans="1:8" s="6" customFormat="1" ht="18" customHeight="1" x14ac:dyDescent="0.25">
      <c r="A42" s="88"/>
      <c r="B42" s="88"/>
      <c r="C42" s="4" t="s">
        <v>26</v>
      </c>
      <c r="D42" s="3">
        <f t="shared" si="1"/>
        <v>39031.03</v>
      </c>
      <c r="E42" s="3">
        <v>0</v>
      </c>
      <c r="F42" s="3">
        <v>39031.03</v>
      </c>
      <c r="G42" s="3">
        <v>0</v>
      </c>
      <c r="H42" s="3">
        <v>0</v>
      </c>
    </row>
    <row r="43" spans="1:8" s="6" customFormat="1" x14ac:dyDescent="0.25">
      <c r="A43" s="89"/>
      <c r="B43" s="89"/>
      <c r="C43" s="4" t="s">
        <v>27</v>
      </c>
      <c r="D43" s="3">
        <f t="shared" ref="D43:F43" si="12">D42/D41*100</f>
        <v>99.136043166600544</v>
      </c>
      <c r="E43" s="3">
        <v>0</v>
      </c>
      <c r="F43" s="3">
        <f t="shared" si="12"/>
        <v>99.136043166600544</v>
      </c>
      <c r="G43" s="3" t="s">
        <v>143</v>
      </c>
      <c r="H43" s="3">
        <v>0</v>
      </c>
    </row>
    <row r="44" spans="1:8" s="6" customFormat="1" x14ac:dyDescent="0.25">
      <c r="A44" s="87">
        <v>13</v>
      </c>
      <c r="B44" s="87" t="s">
        <v>17</v>
      </c>
      <c r="C44" s="4" t="s">
        <v>25</v>
      </c>
      <c r="D44" s="3">
        <f t="shared" si="1"/>
        <v>22532.880000000001</v>
      </c>
      <c r="E44" s="3">
        <v>0</v>
      </c>
      <c r="F44" s="3">
        <v>22148.880000000001</v>
      </c>
      <c r="G44" s="3">
        <v>384</v>
      </c>
      <c r="H44" s="3">
        <v>0</v>
      </c>
    </row>
    <row r="45" spans="1:8" s="6" customFormat="1" ht="19.5" customHeight="1" x14ac:dyDescent="0.25">
      <c r="A45" s="88"/>
      <c r="B45" s="88"/>
      <c r="C45" s="4" t="s">
        <v>26</v>
      </c>
      <c r="D45" s="3">
        <f t="shared" si="1"/>
        <v>21908.5</v>
      </c>
      <c r="E45" s="3">
        <v>0</v>
      </c>
      <c r="F45" s="3">
        <v>21620.5</v>
      </c>
      <c r="G45" s="3">
        <v>288</v>
      </c>
      <c r="H45" s="3">
        <v>0</v>
      </c>
    </row>
    <row r="46" spans="1:8" s="6" customFormat="1" x14ac:dyDescent="0.25">
      <c r="A46" s="89"/>
      <c r="B46" s="89"/>
      <c r="C46" s="4" t="s">
        <v>27</v>
      </c>
      <c r="D46" s="3">
        <f t="shared" ref="D46:G46" si="13">D45/D44*100</f>
        <v>97.229027092852746</v>
      </c>
      <c r="E46" s="3">
        <v>0</v>
      </c>
      <c r="F46" s="3">
        <f t="shared" si="13"/>
        <v>97.614416620614676</v>
      </c>
      <c r="G46" s="3">
        <f t="shared" si="13"/>
        <v>75</v>
      </c>
      <c r="H46" s="3">
        <v>0</v>
      </c>
    </row>
    <row r="47" spans="1:8" s="6" customFormat="1" x14ac:dyDescent="0.25">
      <c r="A47" s="87">
        <v>14</v>
      </c>
      <c r="B47" s="87" t="s">
        <v>18</v>
      </c>
      <c r="C47" s="4" t="s">
        <v>25</v>
      </c>
      <c r="D47" s="3">
        <f t="shared" si="1"/>
        <v>61026.17</v>
      </c>
      <c r="E47" s="3">
        <v>731.1</v>
      </c>
      <c r="F47" s="3">
        <v>60295.07</v>
      </c>
      <c r="G47" s="3">
        <v>0</v>
      </c>
      <c r="H47" s="3">
        <v>0</v>
      </c>
    </row>
    <row r="48" spans="1:8" s="6" customFormat="1" ht="18.75" customHeight="1" x14ac:dyDescent="0.25">
      <c r="A48" s="88"/>
      <c r="B48" s="88"/>
      <c r="C48" s="4" t="s">
        <v>26</v>
      </c>
      <c r="D48" s="3">
        <f t="shared" si="1"/>
        <v>60980</v>
      </c>
      <c r="E48" s="3">
        <v>731.09</v>
      </c>
      <c r="F48" s="3">
        <v>60248.91</v>
      </c>
      <c r="G48" s="3">
        <v>0</v>
      </c>
      <c r="H48" s="3">
        <v>0</v>
      </c>
    </row>
    <row r="49" spans="1:8" s="6" customFormat="1" x14ac:dyDescent="0.25">
      <c r="A49" s="89"/>
      <c r="B49" s="89"/>
      <c r="C49" s="4" t="s">
        <v>27</v>
      </c>
      <c r="D49" s="3">
        <f t="shared" ref="D49:F49" si="14">D48/D47*100</f>
        <v>99.924343933102804</v>
      </c>
      <c r="E49" s="3">
        <f t="shared" si="14"/>
        <v>99.99863219805772</v>
      </c>
      <c r="F49" s="3">
        <f t="shared" si="14"/>
        <v>99.923443160444137</v>
      </c>
      <c r="G49" s="3">
        <v>0</v>
      </c>
      <c r="H49" s="3">
        <v>0</v>
      </c>
    </row>
    <row r="50" spans="1:8" s="6" customFormat="1" ht="23.25" customHeight="1" x14ac:dyDescent="0.25">
      <c r="A50" s="87">
        <v>15</v>
      </c>
      <c r="B50" s="90" t="s">
        <v>19</v>
      </c>
      <c r="C50" s="4" t="s">
        <v>25</v>
      </c>
      <c r="D50" s="3">
        <f t="shared" si="1"/>
        <v>141326.71</v>
      </c>
      <c r="E50" s="3">
        <v>86.8</v>
      </c>
      <c r="F50" s="3">
        <v>138234.71</v>
      </c>
      <c r="G50" s="3">
        <v>3005.2</v>
      </c>
      <c r="H50" s="3">
        <v>0</v>
      </c>
    </row>
    <row r="51" spans="1:8" s="6" customFormat="1" ht="20.25" customHeight="1" x14ac:dyDescent="0.25">
      <c r="A51" s="88"/>
      <c r="B51" s="91"/>
      <c r="C51" s="4" t="s">
        <v>26</v>
      </c>
      <c r="D51" s="3">
        <f t="shared" si="1"/>
        <v>139412.88</v>
      </c>
      <c r="E51" s="3">
        <v>86.8</v>
      </c>
      <c r="F51" s="3">
        <v>136320.88</v>
      </c>
      <c r="G51" s="3">
        <v>3005.2</v>
      </c>
      <c r="H51" s="3">
        <v>0</v>
      </c>
    </row>
    <row r="52" spans="1:8" s="6" customFormat="1" ht="21" customHeight="1" x14ac:dyDescent="0.25">
      <c r="A52" s="89"/>
      <c r="B52" s="92"/>
      <c r="C52" s="4" t="s">
        <v>27</v>
      </c>
      <c r="D52" s="3">
        <f t="shared" ref="D52:G52" si="15">D51/D50*100</f>
        <v>98.645811538385075</v>
      </c>
      <c r="E52" s="3">
        <f t="shared" si="15"/>
        <v>100</v>
      </c>
      <c r="F52" s="3">
        <f t="shared" si="15"/>
        <v>98.615521383883987</v>
      </c>
      <c r="G52" s="3">
        <f t="shared" si="15"/>
        <v>100</v>
      </c>
      <c r="H52" s="3">
        <v>0</v>
      </c>
    </row>
    <row r="53" spans="1:8" s="6" customFormat="1" ht="20.25" customHeight="1" x14ac:dyDescent="0.25">
      <c r="A53" s="87">
        <v>16</v>
      </c>
      <c r="B53" s="87" t="s">
        <v>77</v>
      </c>
      <c r="C53" s="50" t="s">
        <v>25</v>
      </c>
      <c r="D53" s="3">
        <f t="shared" si="1"/>
        <v>171.4</v>
      </c>
      <c r="E53" s="3">
        <v>0</v>
      </c>
      <c r="F53" s="3">
        <v>171.4</v>
      </c>
      <c r="G53" s="3">
        <v>0</v>
      </c>
      <c r="H53" s="3">
        <v>0</v>
      </c>
    </row>
    <row r="54" spans="1:8" s="6" customFormat="1" ht="19.5" customHeight="1" x14ac:dyDescent="0.25">
      <c r="A54" s="88"/>
      <c r="B54" s="88"/>
      <c r="C54" s="50" t="s">
        <v>26</v>
      </c>
      <c r="D54" s="3">
        <f t="shared" si="1"/>
        <v>169.3</v>
      </c>
      <c r="E54" s="3">
        <v>0</v>
      </c>
      <c r="F54" s="3">
        <v>169.3</v>
      </c>
      <c r="G54" s="3">
        <v>0</v>
      </c>
      <c r="H54" s="3">
        <v>0</v>
      </c>
    </row>
    <row r="55" spans="1:8" s="6" customFormat="1" ht="21" customHeight="1" x14ac:dyDescent="0.25">
      <c r="A55" s="89"/>
      <c r="B55" s="89"/>
      <c r="C55" s="50" t="s">
        <v>27</v>
      </c>
      <c r="D55" s="3">
        <f t="shared" ref="D55:F55" si="16">D54/D53*100</f>
        <v>98.774795799299881</v>
      </c>
      <c r="E55" s="3" t="s">
        <v>143</v>
      </c>
      <c r="F55" s="3">
        <f t="shared" si="16"/>
        <v>98.774795799299881</v>
      </c>
      <c r="G55" s="3" t="s">
        <v>143</v>
      </c>
      <c r="H55" s="3">
        <v>0</v>
      </c>
    </row>
    <row r="56" spans="1:8" s="6" customFormat="1" ht="19.5" customHeight="1" x14ac:dyDescent="0.25">
      <c r="A56" s="87">
        <v>17</v>
      </c>
      <c r="B56" s="88" t="s">
        <v>96</v>
      </c>
      <c r="C56" s="50" t="s">
        <v>25</v>
      </c>
      <c r="D56" s="3">
        <f t="shared" si="1"/>
        <v>714.9</v>
      </c>
      <c r="E56" s="3">
        <v>0</v>
      </c>
      <c r="F56" s="3">
        <v>714.9</v>
      </c>
      <c r="G56" s="3">
        <v>0</v>
      </c>
      <c r="H56" s="3">
        <v>0</v>
      </c>
    </row>
    <row r="57" spans="1:8" s="6" customFormat="1" ht="18.75" customHeight="1" x14ac:dyDescent="0.25">
      <c r="A57" s="88"/>
      <c r="B57" s="88"/>
      <c r="C57" s="50" t="s">
        <v>26</v>
      </c>
      <c r="D57" s="3">
        <f t="shared" si="1"/>
        <v>697.3</v>
      </c>
      <c r="E57" s="3">
        <v>0</v>
      </c>
      <c r="F57" s="3">
        <v>697.3</v>
      </c>
      <c r="G57" s="3">
        <v>0</v>
      </c>
      <c r="H57" s="3">
        <v>0</v>
      </c>
    </row>
    <row r="58" spans="1:8" s="6" customFormat="1" ht="20.25" customHeight="1" x14ac:dyDescent="0.25">
      <c r="A58" s="89"/>
      <c r="B58" s="89"/>
      <c r="C58" s="50" t="s">
        <v>27</v>
      </c>
      <c r="D58" s="3">
        <f t="shared" ref="D58:F58" si="17">D57/D56*100</f>
        <v>97.538117219191491</v>
      </c>
      <c r="E58" s="3" t="s">
        <v>143</v>
      </c>
      <c r="F58" s="3">
        <f t="shared" si="17"/>
        <v>97.538117219191491</v>
      </c>
      <c r="G58" s="3" t="s">
        <v>143</v>
      </c>
      <c r="H58" s="3">
        <v>0</v>
      </c>
    </row>
    <row r="59" spans="1:8" s="6" customFormat="1" ht="20.25" customHeight="1" x14ac:dyDescent="0.25">
      <c r="A59" s="101"/>
      <c r="B59" s="93" t="s">
        <v>20</v>
      </c>
      <c r="C59" s="4" t="s">
        <v>25</v>
      </c>
      <c r="D59" s="73">
        <f t="shared" si="1"/>
        <v>3421315.44</v>
      </c>
      <c r="E59" s="73">
        <f t="shared" ref="E59:G60" si="18">E50+E47+E44+E41+E38+E35+E32+E29+E26+E23+E20+E17+E11+E8+E14</f>
        <v>2331584</v>
      </c>
      <c r="F59" s="73">
        <f>F50+F47+F44+F41+F38+F35+F32+F29+F26+F23+F20+F17+F11+F8+F14+F53+F56</f>
        <v>1047759.79</v>
      </c>
      <c r="G59" s="73">
        <f t="shared" si="18"/>
        <v>41971.65</v>
      </c>
      <c r="H59" s="73">
        <f t="shared" ref="H59" si="19">H50+H47+H44+H41+H38+H35+H32+H29+H26+H23+H20+H17+H11+H8+H14</f>
        <v>124152.09999999999</v>
      </c>
    </row>
    <row r="60" spans="1:8" s="6" customFormat="1" ht="18" customHeight="1" x14ac:dyDescent="0.25">
      <c r="A60" s="102"/>
      <c r="B60" s="94"/>
      <c r="C60" s="4" t="s">
        <v>26</v>
      </c>
      <c r="D60" s="73">
        <f t="shared" si="1"/>
        <v>3365707.71</v>
      </c>
      <c r="E60" s="73">
        <f t="shared" si="18"/>
        <v>2296771.71</v>
      </c>
      <c r="F60" s="73">
        <f>F51+F48+F45+F42+F39+F36+F33+F30+F27+F24+F21+F18+F12+F9+F15+F54+F57</f>
        <v>1031289.77</v>
      </c>
      <c r="G60" s="73">
        <f t="shared" si="18"/>
        <v>37646.229999999996</v>
      </c>
      <c r="H60" s="73">
        <f t="shared" ref="H60" si="20">H51+H48+H45+H42+H39+H36+H33+H30+H27+H24+H21+H18+H12+H9+H15</f>
        <v>52275.8</v>
      </c>
    </row>
    <row r="61" spans="1:8" s="6" customFormat="1" ht="19.5" customHeight="1" x14ac:dyDescent="0.25">
      <c r="A61" s="103"/>
      <c r="B61" s="95"/>
      <c r="C61" s="4" t="s">
        <v>27</v>
      </c>
      <c r="D61" s="74">
        <f>D60/D59*100</f>
        <v>98.374668136417142</v>
      </c>
      <c r="E61" s="74">
        <f t="shared" ref="E61:H61" si="21">E60/E59*100</f>
        <v>98.506925334879639</v>
      </c>
      <c r="F61" s="74">
        <f t="shared" si="21"/>
        <v>98.428072907817921</v>
      </c>
      <c r="G61" s="74">
        <f t="shared" si="21"/>
        <v>89.694424689046045</v>
      </c>
      <c r="H61" s="74">
        <f t="shared" si="21"/>
        <v>42.106255149933034</v>
      </c>
    </row>
    <row r="62" spans="1:8" s="6" customFormat="1" x14ac:dyDescent="0.25">
      <c r="E62" s="9"/>
    </row>
    <row r="63" spans="1:8" s="6" customFormat="1" x14ac:dyDescent="0.25">
      <c r="E63" s="9"/>
    </row>
    <row r="64" spans="1:8" s="6" customFormat="1" x14ac:dyDescent="0.25">
      <c r="E64" s="9"/>
    </row>
    <row r="65" spans="5:5" s="6" customFormat="1" x14ac:dyDescent="0.25">
      <c r="E65" s="9"/>
    </row>
    <row r="66" spans="5:5" s="6" customFormat="1" x14ac:dyDescent="0.25">
      <c r="E66" s="9"/>
    </row>
    <row r="67" spans="5:5" s="6" customFormat="1" x14ac:dyDescent="0.25">
      <c r="E67" s="9"/>
    </row>
    <row r="68" spans="5:5" s="6" customFormat="1" x14ac:dyDescent="0.25">
      <c r="E68" s="9"/>
    </row>
    <row r="69" spans="5:5" s="6" customFormat="1" x14ac:dyDescent="0.25">
      <c r="E69" s="9"/>
    </row>
    <row r="70" spans="5:5" s="6" customFormat="1" x14ac:dyDescent="0.25">
      <c r="E70" s="9"/>
    </row>
    <row r="71" spans="5:5" s="6" customFormat="1" x14ac:dyDescent="0.25">
      <c r="E71" s="9"/>
    </row>
    <row r="72" spans="5:5" s="6" customFormat="1" x14ac:dyDescent="0.25">
      <c r="E72" s="9"/>
    </row>
    <row r="73" spans="5:5" s="6" customFormat="1" x14ac:dyDescent="0.25">
      <c r="E73" s="9"/>
    </row>
    <row r="74" spans="5:5" s="6" customFormat="1" x14ac:dyDescent="0.25">
      <c r="E74" s="9"/>
    </row>
    <row r="75" spans="5:5" s="6" customFormat="1" x14ac:dyDescent="0.25">
      <c r="E75" s="9"/>
    </row>
    <row r="76" spans="5:5" s="6" customFormat="1" x14ac:dyDescent="0.25">
      <c r="E76" s="9"/>
    </row>
    <row r="77" spans="5:5" s="6" customFormat="1" x14ac:dyDescent="0.25">
      <c r="E77" s="9"/>
    </row>
    <row r="78" spans="5:5" s="6" customFormat="1" x14ac:dyDescent="0.25">
      <c r="E78" s="9"/>
    </row>
    <row r="79" spans="5:5" s="6" customFormat="1" x14ac:dyDescent="0.25">
      <c r="E79" s="9"/>
    </row>
    <row r="80" spans="5:5" s="6" customFormat="1" x14ac:dyDescent="0.25">
      <c r="E80" s="9"/>
    </row>
    <row r="81" spans="5:5" s="6" customFormat="1" x14ac:dyDescent="0.25">
      <c r="E81" s="9"/>
    </row>
    <row r="82" spans="5:5" s="6" customFormat="1" x14ac:dyDescent="0.25">
      <c r="E82" s="9"/>
    </row>
    <row r="83" spans="5:5" s="6" customFormat="1" x14ac:dyDescent="0.25">
      <c r="E83" s="9"/>
    </row>
    <row r="84" spans="5:5" s="6" customFormat="1" x14ac:dyDescent="0.25">
      <c r="E84" s="9"/>
    </row>
    <row r="85" spans="5:5" s="6" customFormat="1" x14ac:dyDescent="0.25">
      <c r="E85" s="9"/>
    </row>
    <row r="86" spans="5:5" s="6" customFormat="1" x14ac:dyDescent="0.25">
      <c r="E86" s="9"/>
    </row>
    <row r="87" spans="5:5" s="6" customFormat="1" x14ac:dyDescent="0.25">
      <c r="E87" s="9"/>
    </row>
    <row r="88" spans="5:5" s="6" customFormat="1" x14ac:dyDescent="0.25">
      <c r="E88" s="9"/>
    </row>
    <row r="89" spans="5:5" s="6" customFormat="1" x14ac:dyDescent="0.25">
      <c r="E89" s="9"/>
    </row>
  </sheetData>
  <mergeCells count="40">
    <mergeCell ref="A59:A61"/>
    <mergeCell ref="A38:A40"/>
    <mergeCell ref="A41:A43"/>
    <mergeCell ref="A44:A46"/>
    <mergeCell ref="A47:A49"/>
    <mergeCell ref="A50:A52"/>
    <mergeCell ref="A53:A55"/>
    <mergeCell ref="A56:A58"/>
    <mergeCell ref="A23:A25"/>
    <mergeCell ref="A26:A28"/>
    <mergeCell ref="A29:A31"/>
    <mergeCell ref="A32:A34"/>
    <mergeCell ref="A35:A37"/>
    <mergeCell ref="B20:B22"/>
    <mergeCell ref="B23:B25"/>
    <mergeCell ref="B26:B28"/>
    <mergeCell ref="A3:H3"/>
    <mergeCell ref="A5:A6"/>
    <mergeCell ref="B5:B6"/>
    <mergeCell ref="C5:H5"/>
    <mergeCell ref="B8:B10"/>
    <mergeCell ref="B11:B13"/>
    <mergeCell ref="B14:B16"/>
    <mergeCell ref="B17:B19"/>
    <mergeCell ref="A8:A10"/>
    <mergeCell ref="A11:A13"/>
    <mergeCell ref="A14:A16"/>
    <mergeCell ref="A17:A19"/>
    <mergeCell ref="A20:A22"/>
    <mergeCell ref="B47:B49"/>
    <mergeCell ref="B50:B52"/>
    <mergeCell ref="B59:B61"/>
    <mergeCell ref="B29:B31"/>
    <mergeCell ref="B32:B34"/>
    <mergeCell ref="B35:B37"/>
    <mergeCell ref="B38:B40"/>
    <mergeCell ref="B41:B43"/>
    <mergeCell ref="B44:B46"/>
    <mergeCell ref="B53:B55"/>
    <mergeCell ref="B56:B58"/>
  </mergeCells>
  <pageMargins left="0.11811023622047245" right="0.11811023622047245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6"/>
  <sheetViews>
    <sheetView topLeftCell="A79" workbookViewId="0">
      <selection activeCell="C84" sqref="C84"/>
    </sheetView>
  </sheetViews>
  <sheetFormatPr defaultRowHeight="12.75" x14ac:dyDescent="0.2"/>
  <cols>
    <col min="1" max="1" width="4.28515625" style="10" customWidth="1"/>
    <col min="2" max="2" width="19.42578125" style="10" customWidth="1"/>
    <col min="3" max="3" width="69.28515625" style="10" customWidth="1"/>
    <col min="4" max="4" width="7" style="10" customWidth="1"/>
    <col min="5" max="5" width="10.42578125" style="10" customWidth="1"/>
    <col min="6" max="6" width="10.7109375" style="10" customWidth="1"/>
    <col min="7" max="7" width="11.5703125" style="10" customWidth="1"/>
    <col min="8" max="8" width="11.28515625" style="10" customWidth="1"/>
    <col min="9" max="256" width="9.140625" style="10"/>
    <col min="257" max="257" width="4.28515625" style="10" customWidth="1"/>
    <col min="258" max="258" width="30" style="10" customWidth="1"/>
    <col min="259" max="259" width="53.28515625" style="10" customWidth="1"/>
    <col min="260" max="260" width="5.7109375" style="10" customWidth="1"/>
    <col min="261" max="261" width="11.7109375" style="10" customWidth="1"/>
    <col min="262" max="262" width="13" style="10" customWidth="1"/>
    <col min="263" max="263" width="12.5703125" style="10" customWidth="1"/>
    <col min="264" max="264" width="12" style="10" customWidth="1"/>
    <col min="265" max="512" width="9.140625" style="10"/>
    <col min="513" max="513" width="4.28515625" style="10" customWidth="1"/>
    <col min="514" max="514" width="30" style="10" customWidth="1"/>
    <col min="515" max="515" width="53.28515625" style="10" customWidth="1"/>
    <col min="516" max="516" width="5.7109375" style="10" customWidth="1"/>
    <col min="517" max="517" width="11.7109375" style="10" customWidth="1"/>
    <col min="518" max="518" width="13" style="10" customWidth="1"/>
    <col min="519" max="519" width="12.5703125" style="10" customWidth="1"/>
    <col min="520" max="520" width="12" style="10" customWidth="1"/>
    <col min="521" max="768" width="9.140625" style="10"/>
    <col min="769" max="769" width="4.28515625" style="10" customWidth="1"/>
    <col min="770" max="770" width="30" style="10" customWidth="1"/>
    <col min="771" max="771" width="53.28515625" style="10" customWidth="1"/>
    <col min="772" max="772" width="5.7109375" style="10" customWidth="1"/>
    <col min="773" max="773" width="11.7109375" style="10" customWidth="1"/>
    <col min="774" max="774" width="13" style="10" customWidth="1"/>
    <col min="775" max="775" width="12.5703125" style="10" customWidth="1"/>
    <col min="776" max="776" width="12" style="10" customWidth="1"/>
    <col min="777" max="1024" width="9.140625" style="10"/>
    <col min="1025" max="1025" width="4.28515625" style="10" customWidth="1"/>
    <col min="1026" max="1026" width="30" style="10" customWidth="1"/>
    <col min="1027" max="1027" width="53.28515625" style="10" customWidth="1"/>
    <col min="1028" max="1028" width="5.7109375" style="10" customWidth="1"/>
    <col min="1029" max="1029" width="11.7109375" style="10" customWidth="1"/>
    <col min="1030" max="1030" width="13" style="10" customWidth="1"/>
    <col min="1031" max="1031" width="12.5703125" style="10" customWidth="1"/>
    <col min="1032" max="1032" width="12" style="10" customWidth="1"/>
    <col min="1033" max="1280" width="9.140625" style="10"/>
    <col min="1281" max="1281" width="4.28515625" style="10" customWidth="1"/>
    <col min="1282" max="1282" width="30" style="10" customWidth="1"/>
    <col min="1283" max="1283" width="53.28515625" style="10" customWidth="1"/>
    <col min="1284" max="1284" width="5.7109375" style="10" customWidth="1"/>
    <col min="1285" max="1285" width="11.7109375" style="10" customWidth="1"/>
    <col min="1286" max="1286" width="13" style="10" customWidth="1"/>
    <col min="1287" max="1287" width="12.5703125" style="10" customWidth="1"/>
    <col min="1288" max="1288" width="12" style="10" customWidth="1"/>
    <col min="1289" max="1536" width="9.140625" style="10"/>
    <col min="1537" max="1537" width="4.28515625" style="10" customWidth="1"/>
    <col min="1538" max="1538" width="30" style="10" customWidth="1"/>
    <col min="1539" max="1539" width="53.28515625" style="10" customWidth="1"/>
    <col min="1540" max="1540" width="5.7109375" style="10" customWidth="1"/>
    <col min="1541" max="1541" width="11.7109375" style="10" customWidth="1"/>
    <col min="1542" max="1542" width="13" style="10" customWidth="1"/>
    <col min="1543" max="1543" width="12.5703125" style="10" customWidth="1"/>
    <col min="1544" max="1544" width="12" style="10" customWidth="1"/>
    <col min="1545" max="1792" width="9.140625" style="10"/>
    <col min="1793" max="1793" width="4.28515625" style="10" customWidth="1"/>
    <col min="1794" max="1794" width="30" style="10" customWidth="1"/>
    <col min="1795" max="1795" width="53.28515625" style="10" customWidth="1"/>
    <col min="1796" max="1796" width="5.7109375" style="10" customWidth="1"/>
    <col min="1797" max="1797" width="11.7109375" style="10" customWidth="1"/>
    <col min="1798" max="1798" width="13" style="10" customWidth="1"/>
    <col min="1799" max="1799" width="12.5703125" style="10" customWidth="1"/>
    <col min="1800" max="1800" width="12" style="10" customWidth="1"/>
    <col min="1801" max="2048" width="9.140625" style="10"/>
    <col min="2049" max="2049" width="4.28515625" style="10" customWidth="1"/>
    <col min="2050" max="2050" width="30" style="10" customWidth="1"/>
    <col min="2051" max="2051" width="53.28515625" style="10" customWidth="1"/>
    <col min="2052" max="2052" width="5.7109375" style="10" customWidth="1"/>
    <col min="2053" max="2053" width="11.7109375" style="10" customWidth="1"/>
    <col min="2054" max="2054" width="13" style="10" customWidth="1"/>
    <col min="2055" max="2055" width="12.5703125" style="10" customWidth="1"/>
    <col min="2056" max="2056" width="12" style="10" customWidth="1"/>
    <col min="2057" max="2304" width="9.140625" style="10"/>
    <col min="2305" max="2305" width="4.28515625" style="10" customWidth="1"/>
    <col min="2306" max="2306" width="30" style="10" customWidth="1"/>
    <col min="2307" max="2307" width="53.28515625" style="10" customWidth="1"/>
    <col min="2308" max="2308" width="5.7109375" style="10" customWidth="1"/>
    <col min="2309" max="2309" width="11.7109375" style="10" customWidth="1"/>
    <col min="2310" max="2310" width="13" style="10" customWidth="1"/>
    <col min="2311" max="2311" width="12.5703125" style="10" customWidth="1"/>
    <col min="2312" max="2312" width="12" style="10" customWidth="1"/>
    <col min="2313" max="2560" width="9.140625" style="10"/>
    <col min="2561" max="2561" width="4.28515625" style="10" customWidth="1"/>
    <col min="2562" max="2562" width="30" style="10" customWidth="1"/>
    <col min="2563" max="2563" width="53.28515625" style="10" customWidth="1"/>
    <col min="2564" max="2564" width="5.7109375" style="10" customWidth="1"/>
    <col min="2565" max="2565" width="11.7109375" style="10" customWidth="1"/>
    <col min="2566" max="2566" width="13" style="10" customWidth="1"/>
    <col min="2567" max="2567" width="12.5703125" style="10" customWidth="1"/>
    <col min="2568" max="2568" width="12" style="10" customWidth="1"/>
    <col min="2569" max="2816" width="9.140625" style="10"/>
    <col min="2817" max="2817" width="4.28515625" style="10" customWidth="1"/>
    <col min="2818" max="2818" width="30" style="10" customWidth="1"/>
    <col min="2819" max="2819" width="53.28515625" style="10" customWidth="1"/>
    <col min="2820" max="2820" width="5.7109375" style="10" customWidth="1"/>
    <col min="2821" max="2821" width="11.7109375" style="10" customWidth="1"/>
    <col min="2822" max="2822" width="13" style="10" customWidth="1"/>
    <col min="2823" max="2823" width="12.5703125" style="10" customWidth="1"/>
    <col min="2824" max="2824" width="12" style="10" customWidth="1"/>
    <col min="2825" max="3072" width="9.140625" style="10"/>
    <col min="3073" max="3073" width="4.28515625" style="10" customWidth="1"/>
    <col min="3074" max="3074" width="30" style="10" customWidth="1"/>
    <col min="3075" max="3075" width="53.28515625" style="10" customWidth="1"/>
    <col min="3076" max="3076" width="5.7109375" style="10" customWidth="1"/>
    <col min="3077" max="3077" width="11.7109375" style="10" customWidth="1"/>
    <col min="3078" max="3078" width="13" style="10" customWidth="1"/>
    <col min="3079" max="3079" width="12.5703125" style="10" customWidth="1"/>
    <col min="3080" max="3080" width="12" style="10" customWidth="1"/>
    <col min="3081" max="3328" width="9.140625" style="10"/>
    <col min="3329" max="3329" width="4.28515625" style="10" customWidth="1"/>
    <col min="3330" max="3330" width="30" style="10" customWidth="1"/>
    <col min="3331" max="3331" width="53.28515625" style="10" customWidth="1"/>
    <col min="3332" max="3332" width="5.7109375" style="10" customWidth="1"/>
    <col min="3333" max="3333" width="11.7109375" style="10" customWidth="1"/>
    <col min="3334" max="3334" width="13" style="10" customWidth="1"/>
    <col min="3335" max="3335" width="12.5703125" style="10" customWidth="1"/>
    <col min="3336" max="3336" width="12" style="10" customWidth="1"/>
    <col min="3337" max="3584" width="9.140625" style="10"/>
    <col min="3585" max="3585" width="4.28515625" style="10" customWidth="1"/>
    <col min="3586" max="3586" width="30" style="10" customWidth="1"/>
    <col min="3587" max="3587" width="53.28515625" style="10" customWidth="1"/>
    <col min="3588" max="3588" width="5.7109375" style="10" customWidth="1"/>
    <col min="3589" max="3589" width="11.7109375" style="10" customWidth="1"/>
    <col min="3590" max="3590" width="13" style="10" customWidth="1"/>
    <col min="3591" max="3591" width="12.5703125" style="10" customWidth="1"/>
    <col min="3592" max="3592" width="12" style="10" customWidth="1"/>
    <col min="3593" max="3840" width="9.140625" style="10"/>
    <col min="3841" max="3841" width="4.28515625" style="10" customWidth="1"/>
    <col min="3842" max="3842" width="30" style="10" customWidth="1"/>
    <col min="3843" max="3843" width="53.28515625" style="10" customWidth="1"/>
    <col min="3844" max="3844" width="5.7109375" style="10" customWidth="1"/>
    <col min="3845" max="3845" width="11.7109375" style="10" customWidth="1"/>
    <col min="3846" max="3846" width="13" style="10" customWidth="1"/>
    <col min="3847" max="3847" width="12.5703125" style="10" customWidth="1"/>
    <col min="3848" max="3848" width="12" style="10" customWidth="1"/>
    <col min="3849" max="4096" width="9.140625" style="10"/>
    <col min="4097" max="4097" width="4.28515625" style="10" customWidth="1"/>
    <col min="4098" max="4098" width="30" style="10" customWidth="1"/>
    <col min="4099" max="4099" width="53.28515625" style="10" customWidth="1"/>
    <col min="4100" max="4100" width="5.7109375" style="10" customWidth="1"/>
    <col min="4101" max="4101" width="11.7109375" style="10" customWidth="1"/>
    <col min="4102" max="4102" width="13" style="10" customWidth="1"/>
    <col min="4103" max="4103" width="12.5703125" style="10" customWidth="1"/>
    <col min="4104" max="4104" width="12" style="10" customWidth="1"/>
    <col min="4105" max="4352" width="9.140625" style="10"/>
    <col min="4353" max="4353" width="4.28515625" style="10" customWidth="1"/>
    <col min="4354" max="4354" width="30" style="10" customWidth="1"/>
    <col min="4355" max="4355" width="53.28515625" style="10" customWidth="1"/>
    <col min="4356" max="4356" width="5.7109375" style="10" customWidth="1"/>
    <col min="4357" max="4357" width="11.7109375" style="10" customWidth="1"/>
    <col min="4358" max="4358" width="13" style="10" customWidth="1"/>
    <col min="4359" max="4359" width="12.5703125" style="10" customWidth="1"/>
    <col min="4360" max="4360" width="12" style="10" customWidth="1"/>
    <col min="4361" max="4608" width="9.140625" style="10"/>
    <col min="4609" max="4609" width="4.28515625" style="10" customWidth="1"/>
    <col min="4610" max="4610" width="30" style="10" customWidth="1"/>
    <col min="4611" max="4611" width="53.28515625" style="10" customWidth="1"/>
    <col min="4612" max="4612" width="5.7109375" style="10" customWidth="1"/>
    <col min="4613" max="4613" width="11.7109375" style="10" customWidth="1"/>
    <col min="4614" max="4614" width="13" style="10" customWidth="1"/>
    <col min="4615" max="4615" width="12.5703125" style="10" customWidth="1"/>
    <col min="4616" max="4616" width="12" style="10" customWidth="1"/>
    <col min="4617" max="4864" width="9.140625" style="10"/>
    <col min="4865" max="4865" width="4.28515625" style="10" customWidth="1"/>
    <col min="4866" max="4866" width="30" style="10" customWidth="1"/>
    <col min="4867" max="4867" width="53.28515625" style="10" customWidth="1"/>
    <col min="4868" max="4868" width="5.7109375" style="10" customWidth="1"/>
    <col min="4869" max="4869" width="11.7109375" style="10" customWidth="1"/>
    <col min="4870" max="4870" width="13" style="10" customWidth="1"/>
    <col min="4871" max="4871" width="12.5703125" style="10" customWidth="1"/>
    <col min="4872" max="4872" width="12" style="10" customWidth="1"/>
    <col min="4873" max="5120" width="9.140625" style="10"/>
    <col min="5121" max="5121" width="4.28515625" style="10" customWidth="1"/>
    <col min="5122" max="5122" width="30" style="10" customWidth="1"/>
    <col min="5123" max="5123" width="53.28515625" style="10" customWidth="1"/>
    <col min="5124" max="5124" width="5.7109375" style="10" customWidth="1"/>
    <col min="5125" max="5125" width="11.7109375" style="10" customWidth="1"/>
    <col min="5126" max="5126" width="13" style="10" customWidth="1"/>
    <col min="5127" max="5127" width="12.5703125" style="10" customWidth="1"/>
    <col min="5128" max="5128" width="12" style="10" customWidth="1"/>
    <col min="5129" max="5376" width="9.140625" style="10"/>
    <col min="5377" max="5377" width="4.28515625" style="10" customWidth="1"/>
    <col min="5378" max="5378" width="30" style="10" customWidth="1"/>
    <col min="5379" max="5379" width="53.28515625" style="10" customWidth="1"/>
    <col min="5380" max="5380" width="5.7109375" style="10" customWidth="1"/>
    <col min="5381" max="5381" width="11.7109375" style="10" customWidth="1"/>
    <col min="5382" max="5382" width="13" style="10" customWidth="1"/>
    <col min="5383" max="5383" width="12.5703125" style="10" customWidth="1"/>
    <col min="5384" max="5384" width="12" style="10" customWidth="1"/>
    <col min="5385" max="5632" width="9.140625" style="10"/>
    <col min="5633" max="5633" width="4.28515625" style="10" customWidth="1"/>
    <col min="5634" max="5634" width="30" style="10" customWidth="1"/>
    <col min="5635" max="5635" width="53.28515625" style="10" customWidth="1"/>
    <col min="5636" max="5636" width="5.7109375" style="10" customWidth="1"/>
    <col min="5637" max="5637" width="11.7109375" style="10" customWidth="1"/>
    <col min="5638" max="5638" width="13" style="10" customWidth="1"/>
    <col min="5639" max="5639" width="12.5703125" style="10" customWidth="1"/>
    <col min="5640" max="5640" width="12" style="10" customWidth="1"/>
    <col min="5641" max="5888" width="9.140625" style="10"/>
    <col min="5889" max="5889" width="4.28515625" style="10" customWidth="1"/>
    <col min="5890" max="5890" width="30" style="10" customWidth="1"/>
    <col min="5891" max="5891" width="53.28515625" style="10" customWidth="1"/>
    <col min="5892" max="5892" width="5.7109375" style="10" customWidth="1"/>
    <col min="5893" max="5893" width="11.7109375" style="10" customWidth="1"/>
    <col min="5894" max="5894" width="13" style="10" customWidth="1"/>
    <col min="5895" max="5895" width="12.5703125" style="10" customWidth="1"/>
    <col min="5896" max="5896" width="12" style="10" customWidth="1"/>
    <col min="5897" max="6144" width="9.140625" style="10"/>
    <col min="6145" max="6145" width="4.28515625" style="10" customWidth="1"/>
    <col min="6146" max="6146" width="30" style="10" customWidth="1"/>
    <col min="6147" max="6147" width="53.28515625" style="10" customWidth="1"/>
    <col min="6148" max="6148" width="5.7109375" style="10" customWidth="1"/>
    <col min="6149" max="6149" width="11.7109375" style="10" customWidth="1"/>
    <col min="6150" max="6150" width="13" style="10" customWidth="1"/>
    <col min="6151" max="6151" width="12.5703125" style="10" customWidth="1"/>
    <col min="6152" max="6152" width="12" style="10" customWidth="1"/>
    <col min="6153" max="6400" width="9.140625" style="10"/>
    <col min="6401" max="6401" width="4.28515625" style="10" customWidth="1"/>
    <col min="6402" max="6402" width="30" style="10" customWidth="1"/>
    <col min="6403" max="6403" width="53.28515625" style="10" customWidth="1"/>
    <col min="6404" max="6404" width="5.7109375" style="10" customWidth="1"/>
    <col min="6405" max="6405" width="11.7109375" style="10" customWidth="1"/>
    <col min="6406" max="6406" width="13" style="10" customWidth="1"/>
    <col min="6407" max="6407" width="12.5703125" style="10" customWidth="1"/>
    <col min="6408" max="6408" width="12" style="10" customWidth="1"/>
    <col min="6409" max="6656" width="9.140625" style="10"/>
    <col min="6657" max="6657" width="4.28515625" style="10" customWidth="1"/>
    <col min="6658" max="6658" width="30" style="10" customWidth="1"/>
    <col min="6659" max="6659" width="53.28515625" style="10" customWidth="1"/>
    <col min="6660" max="6660" width="5.7109375" style="10" customWidth="1"/>
    <col min="6661" max="6661" width="11.7109375" style="10" customWidth="1"/>
    <col min="6662" max="6662" width="13" style="10" customWidth="1"/>
    <col min="6663" max="6663" width="12.5703125" style="10" customWidth="1"/>
    <col min="6664" max="6664" width="12" style="10" customWidth="1"/>
    <col min="6665" max="6912" width="9.140625" style="10"/>
    <col min="6913" max="6913" width="4.28515625" style="10" customWidth="1"/>
    <col min="6914" max="6914" width="30" style="10" customWidth="1"/>
    <col min="6915" max="6915" width="53.28515625" style="10" customWidth="1"/>
    <col min="6916" max="6916" width="5.7109375" style="10" customWidth="1"/>
    <col min="6917" max="6917" width="11.7109375" style="10" customWidth="1"/>
    <col min="6918" max="6918" width="13" style="10" customWidth="1"/>
    <col min="6919" max="6919" width="12.5703125" style="10" customWidth="1"/>
    <col min="6920" max="6920" width="12" style="10" customWidth="1"/>
    <col min="6921" max="7168" width="9.140625" style="10"/>
    <col min="7169" max="7169" width="4.28515625" style="10" customWidth="1"/>
    <col min="7170" max="7170" width="30" style="10" customWidth="1"/>
    <col min="7171" max="7171" width="53.28515625" style="10" customWidth="1"/>
    <col min="7172" max="7172" width="5.7109375" style="10" customWidth="1"/>
    <col min="7173" max="7173" width="11.7109375" style="10" customWidth="1"/>
    <col min="7174" max="7174" width="13" style="10" customWidth="1"/>
    <col min="7175" max="7175" width="12.5703125" style="10" customWidth="1"/>
    <col min="7176" max="7176" width="12" style="10" customWidth="1"/>
    <col min="7177" max="7424" width="9.140625" style="10"/>
    <col min="7425" max="7425" width="4.28515625" style="10" customWidth="1"/>
    <col min="7426" max="7426" width="30" style="10" customWidth="1"/>
    <col min="7427" max="7427" width="53.28515625" style="10" customWidth="1"/>
    <col min="7428" max="7428" width="5.7109375" style="10" customWidth="1"/>
    <col min="7429" max="7429" width="11.7109375" style="10" customWidth="1"/>
    <col min="7430" max="7430" width="13" style="10" customWidth="1"/>
    <col min="7431" max="7431" width="12.5703125" style="10" customWidth="1"/>
    <col min="7432" max="7432" width="12" style="10" customWidth="1"/>
    <col min="7433" max="7680" width="9.140625" style="10"/>
    <col min="7681" max="7681" width="4.28515625" style="10" customWidth="1"/>
    <col min="7682" max="7682" width="30" style="10" customWidth="1"/>
    <col min="7683" max="7683" width="53.28515625" style="10" customWidth="1"/>
    <col min="7684" max="7684" width="5.7109375" style="10" customWidth="1"/>
    <col min="7685" max="7685" width="11.7109375" style="10" customWidth="1"/>
    <col min="7686" max="7686" width="13" style="10" customWidth="1"/>
    <col min="7687" max="7687" width="12.5703125" style="10" customWidth="1"/>
    <col min="7688" max="7688" width="12" style="10" customWidth="1"/>
    <col min="7689" max="7936" width="9.140625" style="10"/>
    <col min="7937" max="7937" width="4.28515625" style="10" customWidth="1"/>
    <col min="7938" max="7938" width="30" style="10" customWidth="1"/>
    <col min="7939" max="7939" width="53.28515625" style="10" customWidth="1"/>
    <col min="7940" max="7940" width="5.7109375" style="10" customWidth="1"/>
    <col min="7941" max="7941" width="11.7109375" style="10" customWidth="1"/>
    <col min="7942" max="7942" width="13" style="10" customWidth="1"/>
    <col min="7943" max="7943" width="12.5703125" style="10" customWidth="1"/>
    <col min="7944" max="7944" width="12" style="10" customWidth="1"/>
    <col min="7945" max="8192" width="9.140625" style="10"/>
    <col min="8193" max="8193" width="4.28515625" style="10" customWidth="1"/>
    <col min="8194" max="8194" width="30" style="10" customWidth="1"/>
    <col min="8195" max="8195" width="53.28515625" style="10" customWidth="1"/>
    <col min="8196" max="8196" width="5.7109375" style="10" customWidth="1"/>
    <col min="8197" max="8197" width="11.7109375" style="10" customWidth="1"/>
    <col min="8198" max="8198" width="13" style="10" customWidth="1"/>
    <col min="8199" max="8199" width="12.5703125" style="10" customWidth="1"/>
    <col min="8200" max="8200" width="12" style="10" customWidth="1"/>
    <col min="8201" max="8448" width="9.140625" style="10"/>
    <col min="8449" max="8449" width="4.28515625" style="10" customWidth="1"/>
    <col min="8450" max="8450" width="30" style="10" customWidth="1"/>
    <col min="8451" max="8451" width="53.28515625" style="10" customWidth="1"/>
    <col min="8452" max="8452" width="5.7109375" style="10" customWidth="1"/>
    <col min="8453" max="8453" width="11.7109375" style="10" customWidth="1"/>
    <col min="8454" max="8454" width="13" style="10" customWidth="1"/>
    <col min="8455" max="8455" width="12.5703125" style="10" customWidth="1"/>
    <col min="8456" max="8456" width="12" style="10" customWidth="1"/>
    <col min="8457" max="8704" width="9.140625" style="10"/>
    <col min="8705" max="8705" width="4.28515625" style="10" customWidth="1"/>
    <col min="8706" max="8706" width="30" style="10" customWidth="1"/>
    <col min="8707" max="8707" width="53.28515625" style="10" customWidth="1"/>
    <col min="8708" max="8708" width="5.7109375" style="10" customWidth="1"/>
    <col min="8709" max="8709" width="11.7109375" style="10" customWidth="1"/>
    <col min="8710" max="8710" width="13" style="10" customWidth="1"/>
    <col min="8711" max="8711" width="12.5703125" style="10" customWidth="1"/>
    <col min="8712" max="8712" width="12" style="10" customWidth="1"/>
    <col min="8713" max="8960" width="9.140625" style="10"/>
    <col min="8961" max="8961" width="4.28515625" style="10" customWidth="1"/>
    <col min="8962" max="8962" width="30" style="10" customWidth="1"/>
    <col min="8963" max="8963" width="53.28515625" style="10" customWidth="1"/>
    <col min="8964" max="8964" width="5.7109375" style="10" customWidth="1"/>
    <col min="8965" max="8965" width="11.7109375" style="10" customWidth="1"/>
    <col min="8966" max="8966" width="13" style="10" customWidth="1"/>
    <col min="8967" max="8967" width="12.5703125" style="10" customWidth="1"/>
    <col min="8968" max="8968" width="12" style="10" customWidth="1"/>
    <col min="8969" max="9216" width="9.140625" style="10"/>
    <col min="9217" max="9217" width="4.28515625" style="10" customWidth="1"/>
    <col min="9218" max="9218" width="30" style="10" customWidth="1"/>
    <col min="9219" max="9219" width="53.28515625" style="10" customWidth="1"/>
    <col min="9220" max="9220" width="5.7109375" style="10" customWidth="1"/>
    <col min="9221" max="9221" width="11.7109375" style="10" customWidth="1"/>
    <col min="9222" max="9222" width="13" style="10" customWidth="1"/>
    <col min="9223" max="9223" width="12.5703125" style="10" customWidth="1"/>
    <col min="9224" max="9224" width="12" style="10" customWidth="1"/>
    <col min="9225" max="9472" width="9.140625" style="10"/>
    <col min="9473" max="9473" width="4.28515625" style="10" customWidth="1"/>
    <col min="9474" max="9474" width="30" style="10" customWidth="1"/>
    <col min="9475" max="9475" width="53.28515625" style="10" customWidth="1"/>
    <col min="9476" max="9476" width="5.7109375" style="10" customWidth="1"/>
    <col min="9477" max="9477" width="11.7109375" style="10" customWidth="1"/>
    <col min="9478" max="9478" width="13" style="10" customWidth="1"/>
    <col min="9479" max="9479" width="12.5703125" style="10" customWidth="1"/>
    <col min="9480" max="9480" width="12" style="10" customWidth="1"/>
    <col min="9481" max="9728" width="9.140625" style="10"/>
    <col min="9729" max="9729" width="4.28515625" style="10" customWidth="1"/>
    <col min="9730" max="9730" width="30" style="10" customWidth="1"/>
    <col min="9731" max="9731" width="53.28515625" style="10" customWidth="1"/>
    <col min="9732" max="9732" width="5.7109375" style="10" customWidth="1"/>
    <col min="9733" max="9733" width="11.7109375" style="10" customWidth="1"/>
    <col min="9734" max="9734" width="13" style="10" customWidth="1"/>
    <col min="9735" max="9735" width="12.5703125" style="10" customWidth="1"/>
    <col min="9736" max="9736" width="12" style="10" customWidth="1"/>
    <col min="9737" max="9984" width="9.140625" style="10"/>
    <col min="9985" max="9985" width="4.28515625" style="10" customWidth="1"/>
    <col min="9986" max="9986" width="30" style="10" customWidth="1"/>
    <col min="9987" max="9987" width="53.28515625" style="10" customWidth="1"/>
    <col min="9988" max="9988" width="5.7109375" style="10" customWidth="1"/>
    <col min="9989" max="9989" width="11.7109375" style="10" customWidth="1"/>
    <col min="9990" max="9990" width="13" style="10" customWidth="1"/>
    <col min="9991" max="9991" width="12.5703125" style="10" customWidth="1"/>
    <col min="9992" max="9992" width="12" style="10" customWidth="1"/>
    <col min="9993" max="10240" width="9.140625" style="10"/>
    <col min="10241" max="10241" width="4.28515625" style="10" customWidth="1"/>
    <col min="10242" max="10242" width="30" style="10" customWidth="1"/>
    <col min="10243" max="10243" width="53.28515625" style="10" customWidth="1"/>
    <col min="10244" max="10244" width="5.7109375" style="10" customWidth="1"/>
    <col min="10245" max="10245" width="11.7109375" style="10" customWidth="1"/>
    <col min="10246" max="10246" width="13" style="10" customWidth="1"/>
    <col min="10247" max="10247" width="12.5703125" style="10" customWidth="1"/>
    <col min="10248" max="10248" width="12" style="10" customWidth="1"/>
    <col min="10249" max="10496" width="9.140625" style="10"/>
    <col min="10497" max="10497" width="4.28515625" style="10" customWidth="1"/>
    <col min="10498" max="10498" width="30" style="10" customWidth="1"/>
    <col min="10499" max="10499" width="53.28515625" style="10" customWidth="1"/>
    <col min="10500" max="10500" width="5.7109375" style="10" customWidth="1"/>
    <col min="10501" max="10501" width="11.7109375" style="10" customWidth="1"/>
    <col min="10502" max="10502" width="13" style="10" customWidth="1"/>
    <col min="10503" max="10503" width="12.5703125" style="10" customWidth="1"/>
    <col min="10504" max="10504" width="12" style="10" customWidth="1"/>
    <col min="10505" max="10752" width="9.140625" style="10"/>
    <col min="10753" max="10753" width="4.28515625" style="10" customWidth="1"/>
    <col min="10754" max="10754" width="30" style="10" customWidth="1"/>
    <col min="10755" max="10755" width="53.28515625" style="10" customWidth="1"/>
    <col min="10756" max="10756" width="5.7109375" style="10" customWidth="1"/>
    <col min="10757" max="10757" width="11.7109375" style="10" customWidth="1"/>
    <col min="10758" max="10758" width="13" style="10" customWidth="1"/>
    <col min="10759" max="10759" width="12.5703125" style="10" customWidth="1"/>
    <col min="10760" max="10760" width="12" style="10" customWidth="1"/>
    <col min="10761" max="11008" width="9.140625" style="10"/>
    <col min="11009" max="11009" width="4.28515625" style="10" customWidth="1"/>
    <col min="11010" max="11010" width="30" style="10" customWidth="1"/>
    <col min="11011" max="11011" width="53.28515625" style="10" customWidth="1"/>
    <col min="11012" max="11012" width="5.7109375" style="10" customWidth="1"/>
    <col min="11013" max="11013" width="11.7109375" style="10" customWidth="1"/>
    <col min="11014" max="11014" width="13" style="10" customWidth="1"/>
    <col min="11015" max="11015" width="12.5703125" style="10" customWidth="1"/>
    <col min="11016" max="11016" width="12" style="10" customWidth="1"/>
    <col min="11017" max="11264" width="9.140625" style="10"/>
    <col min="11265" max="11265" width="4.28515625" style="10" customWidth="1"/>
    <col min="11266" max="11266" width="30" style="10" customWidth="1"/>
    <col min="11267" max="11267" width="53.28515625" style="10" customWidth="1"/>
    <col min="11268" max="11268" width="5.7109375" style="10" customWidth="1"/>
    <col min="11269" max="11269" width="11.7109375" style="10" customWidth="1"/>
    <col min="11270" max="11270" width="13" style="10" customWidth="1"/>
    <col min="11271" max="11271" width="12.5703125" style="10" customWidth="1"/>
    <col min="11272" max="11272" width="12" style="10" customWidth="1"/>
    <col min="11273" max="11520" width="9.140625" style="10"/>
    <col min="11521" max="11521" width="4.28515625" style="10" customWidth="1"/>
    <col min="11522" max="11522" width="30" style="10" customWidth="1"/>
    <col min="11523" max="11523" width="53.28515625" style="10" customWidth="1"/>
    <col min="11524" max="11524" width="5.7109375" style="10" customWidth="1"/>
    <col min="11525" max="11525" width="11.7109375" style="10" customWidth="1"/>
    <col min="11526" max="11526" width="13" style="10" customWidth="1"/>
    <col min="11527" max="11527" width="12.5703125" style="10" customWidth="1"/>
    <col min="11528" max="11528" width="12" style="10" customWidth="1"/>
    <col min="11529" max="11776" width="9.140625" style="10"/>
    <col min="11777" max="11777" width="4.28515625" style="10" customWidth="1"/>
    <col min="11778" max="11778" width="30" style="10" customWidth="1"/>
    <col min="11779" max="11779" width="53.28515625" style="10" customWidth="1"/>
    <col min="11780" max="11780" width="5.7109375" style="10" customWidth="1"/>
    <col min="11781" max="11781" width="11.7109375" style="10" customWidth="1"/>
    <col min="11782" max="11782" width="13" style="10" customWidth="1"/>
    <col min="11783" max="11783" width="12.5703125" style="10" customWidth="1"/>
    <col min="11784" max="11784" width="12" style="10" customWidth="1"/>
    <col min="11785" max="12032" width="9.140625" style="10"/>
    <col min="12033" max="12033" width="4.28515625" style="10" customWidth="1"/>
    <col min="12034" max="12034" width="30" style="10" customWidth="1"/>
    <col min="12035" max="12035" width="53.28515625" style="10" customWidth="1"/>
    <col min="12036" max="12036" width="5.7109375" style="10" customWidth="1"/>
    <col min="12037" max="12037" width="11.7109375" style="10" customWidth="1"/>
    <col min="12038" max="12038" width="13" style="10" customWidth="1"/>
    <col min="12039" max="12039" width="12.5703125" style="10" customWidth="1"/>
    <col min="12040" max="12040" width="12" style="10" customWidth="1"/>
    <col min="12041" max="12288" width="9.140625" style="10"/>
    <col min="12289" max="12289" width="4.28515625" style="10" customWidth="1"/>
    <col min="12290" max="12290" width="30" style="10" customWidth="1"/>
    <col min="12291" max="12291" width="53.28515625" style="10" customWidth="1"/>
    <col min="12292" max="12292" width="5.7109375" style="10" customWidth="1"/>
    <col min="12293" max="12293" width="11.7109375" style="10" customWidth="1"/>
    <col min="12294" max="12294" width="13" style="10" customWidth="1"/>
    <col min="12295" max="12295" width="12.5703125" style="10" customWidth="1"/>
    <col min="12296" max="12296" width="12" style="10" customWidth="1"/>
    <col min="12297" max="12544" width="9.140625" style="10"/>
    <col min="12545" max="12545" width="4.28515625" style="10" customWidth="1"/>
    <col min="12546" max="12546" width="30" style="10" customWidth="1"/>
    <col min="12547" max="12547" width="53.28515625" style="10" customWidth="1"/>
    <col min="12548" max="12548" width="5.7109375" style="10" customWidth="1"/>
    <col min="12549" max="12549" width="11.7109375" style="10" customWidth="1"/>
    <col min="12550" max="12550" width="13" style="10" customWidth="1"/>
    <col min="12551" max="12551" width="12.5703125" style="10" customWidth="1"/>
    <col min="12552" max="12552" width="12" style="10" customWidth="1"/>
    <col min="12553" max="12800" width="9.140625" style="10"/>
    <col min="12801" max="12801" width="4.28515625" style="10" customWidth="1"/>
    <col min="12802" max="12802" width="30" style="10" customWidth="1"/>
    <col min="12803" max="12803" width="53.28515625" style="10" customWidth="1"/>
    <col min="12804" max="12804" width="5.7109375" style="10" customWidth="1"/>
    <col min="12805" max="12805" width="11.7109375" style="10" customWidth="1"/>
    <col min="12806" max="12806" width="13" style="10" customWidth="1"/>
    <col min="12807" max="12807" width="12.5703125" style="10" customWidth="1"/>
    <col min="12808" max="12808" width="12" style="10" customWidth="1"/>
    <col min="12809" max="13056" width="9.140625" style="10"/>
    <col min="13057" max="13057" width="4.28515625" style="10" customWidth="1"/>
    <col min="13058" max="13058" width="30" style="10" customWidth="1"/>
    <col min="13059" max="13059" width="53.28515625" style="10" customWidth="1"/>
    <col min="13060" max="13060" width="5.7109375" style="10" customWidth="1"/>
    <col min="13061" max="13061" width="11.7109375" style="10" customWidth="1"/>
    <col min="13062" max="13062" width="13" style="10" customWidth="1"/>
    <col min="13063" max="13063" width="12.5703125" style="10" customWidth="1"/>
    <col min="13064" max="13064" width="12" style="10" customWidth="1"/>
    <col min="13065" max="13312" width="9.140625" style="10"/>
    <col min="13313" max="13313" width="4.28515625" style="10" customWidth="1"/>
    <col min="13314" max="13314" width="30" style="10" customWidth="1"/>
    <col min="13315" max="13315" width="53.28515625" style="10" customWidth="1"/>
    <col min="13316" max="13316" width="5.7109375" style="10" customWidth="1"/>
    <col min="13317" max="13317" width="11.7109375" style="10" customWidth="1"/>
    <col min="13318" max="13318" width="13" style="10" customWidth="1"/>
    <col min="13319" max="13319" width="12.5703125" style="10" customWidth="1"/>
    <col min="13320" max="13320" width="12" style="10" customWidth="1"/>
    <col min="13321" max="13568" width="9.140625" style="10"/>
    <col min="13569" max="13569" width="4.28515625" style="10" customWidth="1"/>
    <col min="13570" max="13570" width="30" style="10" customWidth="1"/>
    <col min="13571" max="13571" width="53.28515625" style="10" customWidth="1"/>
    <col min="13572" max="13572" width="5.7109375" style="10" customWidth="1"/>
    <col min="13573" max="13573" width="11.7109375" style="10" customWidth="1"/>
    <col min="13574" max="13574" width="13" style="10" customWidth="1"/>
    <col min="13575" max="13575" width="12.5703125" style="10" customWidth="1"/>
    <col min="13576" max="13576" width="12" style="10" customWidth="1"/>
    <col min="13577" max="13824" width="9.140625" style="10"/>
    <col min="13825" max="13825" width="4.28515625" style="10" customWidth="1"/>
    <col min="13826" max="13826" width="30" style="10" customWidth="1"/>
    <col min="13827" max="13827" width="53.28515625" style="10" customWidth="1"/>
    <col min="13828" max="13828" width="5.7109375" style="10" customWidth="1"/>
    <col min="13829" max="13829" width="11.7109375" style="10" customWidth="1"/>
    <col min="13830" max="13830" width="13" style="10" customWidth="1"/>
    <col min="13831" max="13831" width="12.5703125" style="10" customWidth="1"/>
    <col min="13832" max="13832" width="12" style="10" customWidth="1"/>
    <col min="13833" max="14080" width="9.140625" style="10"/>
    <col min="14081" max="14081" width="4.28515625" style="10" customWidth="1"/>
    <col min="14082" max="14082" width="30" style="10" customWidth="1"/>
    <col min="14083" max="14083" width="53.28515625" style="10" customWidth="1"/>
    <col min="14084" max="14084" width="5.7109375" style="10" customWidth="1"/>
    <col min="14085" max="14085" width="11.7109375" style="10" customWidth="1"/>
    <col min="14086" max="14086" width="13" style="10" customWidth="1"/>
    <col min="14087" max="14087" width="12.5703125" style="10" customWidth="1"/>
    <col min="14088" max="14088" width="12" style="10" customWidth="1"/>
    <col min="14089" max="14336" width="9.140625" style="10"/>
    <col min="14337" max="14337" width="4.28515625" style="10" customWidth="1"/>
    <col min="14338" max="14338" width="30" style="10" customWidth="1"/>
    <col min="14339" max="14339" width="53.28515625" style="10" customWidth="1"/>
    <col min="14340" max="14340" width="5.7109375" style="10" customWidth="1"/>
    <col min="14341" max="14341" width="11.7109375" style="10" customWidth="1"/>
    <col min="14342" max="14342" width="13" style="10" customWidth="1"/>
    <col min="14343" max="14343" width="12.5703125" style="10" customWidth="1"/>
    <col min="14344" max="14344" width="12" style="10" customWidth="1"/>
    <col min="14345" max="14592" width="9.140625" style="10"/>
    <col min="14593" max="14593" width="4.28515625" style="10" customWidth="1"/>
    <col min="14594" max="14594" width="30" style="10" customWidth="1"/>
    <col min="14595" max="14595" width="53.28515625" style="10" customWidth="1"/>
    <col min="14596" max="14596" width="5.7109375" style="10" customWidth="1"/>
    <col min="14597" max="14597" width="11.7109375" style="10" customWidth="1"/>
    <col min="14598" max="14598" width="13" style="10" customWidth="1"/>
    <col min="14599" max="14599" width="12.5703125" style="10" customWidth="1"/>
    <col min="14600" max="14600" width="12" style="10" customWidth="1"/>
    <col min="14601" max="14848" width="9.140625" style="10"/>
    <col min="14849" max="14849" width="4.28515625" style="10" customWidth="1"/>
    <col min="14850" max="14850" width="30" style="10" customWidth="1"/>
    <col min="14851" max="14851" width="53.28515625" style="10" customWidth="1"/>
    <col min="14852" max="14852" width="5.7109375" style="10" customWidth="1"/>
    <col min="14853" max="14853" width="11.7109375" style="10" customWidth="1"/>
    <col min="14854" max="14854" width="13" style="10" customWidth="1"/>
    <col min="14855" max="14855" width="12.5703125" style="10" customWidth="1"/>
    <col min="14856" max="14856" width="12" style="10" customWidth="1"/>
    <col min="14857" max="15104" width="9.140625" style="10"/>
    <col min="15105" max="15105" width="4.28515625" style="10" customWidth="1"/>
    <col min="15106" max="15106" width="30" style="10" customWidth="1"/>
    <col min="15107" max="15107" width="53.28515625" style="10" customWidth="1"/>
    <col min="15108" max="15108" width="5.7109375" style="10" customWidth="1"/>
    <col min="15109" max="15109" width="11.7109375" style="10" customWidth="1"/>
    <col min="15110" max="15110" width="13" style="10" customWidth="1"/>
    <col min="15111" max="15111" width="12.5703125" style="10" customWidth="1"/>
    <col min="15112" max="15112" width="12" style="10" customWidth="1"/>
    <col min="15113" max="15360" width="9.140625" style="10"/>
    <col min="15361" max="15361" width="4.28515625" style="10" customWidth="1"/>
    <col min="15362" max="15362" width="30" style="10" customWidth="1"/>
    <col min="15363" max="15363" width="53.28515625" style="10" customWidth="1"/>
    <col min="15364" max="15364" width="5.7109375" style="10" customWidth="1"/>
    <col min="15365" max="15365" width="11.7109375" style="10" customWidth="1"/>
    <col min="15366" max="15366" width="13" style="10" customWidth="1"/>
    <col min="15367" max="15367" width="12.5703125" style="10" customWidth="1"/>
    <col min="15368" max="15368" width="12" style="10" customWidth="1"/>
    <col min="15369" max="15616" width="9.140625" style="10"/>
    <col min="15617" max="15617" width="4.28515625" style="10" customWidth="1"/>
    <col min="15618" max="15618" width="30" style="10" customWidth="1"/>
    <col min="15619" max="15619" width="53.28515625" style="10" customWidth="1"/>
    <col min="15620" max="15620" width="5.7109375" style="10" customWidth="1"/>
    <col min="15621" max="15621" width="11.7109375" style="10" customWidth="1"/>
    <col min="15622" max="15622" width="13" style="10" customWidth="1"/>
    <col min="15623" max="15623" width="12.5703125" style="10" customWidth="1"/>
    <col min="15624" max="15624" width="12" style="10" customWidth="1"/>
    <col min="15625" max="15872" width="9.140625" style="10"/>
    <col min="15873" max="15873" width="4.28515625" style="10" customWidth="1"/>
    <col min="15874" max="15874" width="30" style="10" customWidth="1"/>
    <col min="15875" max="15875" width="53.28515625" style="10" customWidth="1"/>
    <col min="15876" max="15876" width="5.7109375" style="10" customWidth="1"/>
    <col min="15877" max="15877" width="11.7109375" style="10" customWidth="1"/>
    <col min="15878" max="15878" width="13" style="10" customWidth="1"/>
    <col min="15879" max="15879" width="12.5703125" style="10" customWidth="1"/>
    <col min="15880" max="15880" width="12" style="10" customWidth="1"/>
    <col min="15881" max="16128" width="9.140625" style="10"/>
    <col min="16129" max="16129" width="4.28515625" style="10" customWidth="1"/>
    <col min="16130" max="16130" width="30" style="10" customWidth="1"/>
    <col min="16131" max="16131" width="53.28515625" style="10" customWidth="1"/>
    <col min="16132" max="16132" width="5.7109375" style="10" customWidth="1"/>
    <col min="16133" max="16133" width="11.7109375" style="10" customWidth="1"/>
    <col min="16134" max="16134" width="13" style="10" customWidth="1"/>
    <col min="16135" max="16135" width="12.5703125" style="10" customWidth="1"/>
    <col min="16136" max="16136" width="12" style="10" customWidth="1"/>
    <col min="16137" max="16384" width="9.140625" style="10"/>
  </cols>
  <sheetData>
    <row r="1" spans="1:256" ht="15.75" x14ac:dyDescent="0.25">
      <c r="G1" s="7" t="s">
        <v>31</v>
      </c>
      <c r="H1" s="11"/>
    </row>
    <row r="2" spans="1:256" ht="7.5" customHeight="1" x14ac:dyDescent="0.2"/>
    <row r="3" spans="1:256" ht="15.75" x14ac:dyDescent="0.25">
      <c r="A3" s="83" t="s">
        <v>137</v>
      </c>
      <c r="B3" s="83"/>
      <c r="C3" s="83"/>
      <c r="D3" s="83"/>
      <c r="E3" s="83"/>
      <c r="F3" s="83"/>
      <c r="G3" s="83"/>
      <c r="H3" s="83"/>
    </row>
    <row r="5" spans="1:256" s="13" customFormat="1" x14ac:dyDescent="0.2">
      <c r="A5" s="109" t="s">
        <v>0</v>
      </c>
      <c r="B5" s="106" t="s">
        <v>1</v>
      </c>
      <c r="C5" s="106" t="s">
        <v>34</v>
      </c>
      <c r="D5" s="106" t="s">
        <v>35</v>
      </c>
      <c r="E5" s="112" t="s">
        <v>36</v>
      </c>
      <c r="F5" s="113"/>
      <c r="G5" s="113"/>
      <c r="H5" s="114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s="12" customFormat="1" x14ac:dyDescent="0.2">
      <c r="A6" s="110"/>
      <c r="B6" s="107"/>
      <c r="C6" s="107"/>
      <c r="D6" s="107"/>
      <c r="E6" s="112" t="s">
        <v>37</v>
      </c>
      <c r="F6" s="114"/>
      <c r="G6" s="109" t="s">
        <v>38</v>
      </c>
      <c r="H6" s="106" t="s">
        <v>92</v>
      </c>
    </row>
    <row r="7" spans="1:256" s="12" customFormat="1" x14ac:dyDescent="0.2">
      <c r="A7" s="111"/>
      <c r="B7" s="108"/>
      <c r="C7" s="108"/>
      <c r="D7" s="108"/>
      <c r="E7" s="14" t="s">
        <v>90</v>
      </c>
      <c r="F7" s="15" t="s">
        <v>102</v>
      </c>
      <c r="G7" s="111"/>
      <c r="H7" s="108"/>
    </row>
    <row r="8" spans="1:256" s="12" customFormat="1" x14ac:dyDescent="0.2">
      <c r="A8" s="16">
        <v>1</v>
      </c>
      <c r="B8" s="14">
        <v>2</v>
      </c>
      <c r="C8" s="14">
        <v>3</v>
      </c>
      <c r="D8" s="14">
        <v>4</v>
      </c>
      <c r="E8" s="14">
        <v>5</v>
      </c>
      <c r="F8" s="16">
        <v>6</v>
      </c>
      <c r="G8" s="17">
        <v>7</v>
      </c>
      <c r="H8" s="17" t="s">
        <v>93</v>
      </c>
    </row>
    <row r="9" spans="1:256" s="18" customFormat="1" ht="25.5" x14ac:dyDescent="0.2">
      <c r="A9" s="106">
        <v>1</v>
      </c>
      <c r="B9" s="106" t="s">
        <v>145</v>
      </c>
      <c r="C9" s="63" t="s">
        <v>133</v>
      </c>
      <c r="D9" s="51" t="s">
        <v>40</v>
      </c>
      <c r="E9" s="51" t="s">
        <v>129</v>
      </c>
      <c r="F9" s="51" t="s">
        <v>130</v>
      </c>
      <c r="G9" s="51">
        <v>7356</v>
      </c>
      <c r="H9" s="51">
        <v>102.2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s="12" customFormat="1" ht="25.5" x14ac:dyDescent="0.2">
      <c r="A10" s="107"/>
      <c r="B10" s="107"/>
      <c r="C10" s="63" t="s">
        <v>99</v>
      </c>
      <c r="D10" s="51" t="s">
        <v>40</v>
      </c>
      <c r="E10" s="51" t="s">
        <v>131</v>
      </c>
      <c r="F10" s="51" t="s">
        <v>132</v>
      </c>
      <c r="G10" s="51">
        <v>13765</v>
      </c>
      <c r="H10" s="38">
        <v>102.3</v>
      </c>
    </row>
    <row r="11" spans="1:256" s="12" customFormat="1" x14ac:dyDescent="0.2">
      <c r="A11" s="107"/>
      <c r="B11" s="107"/>
      <c r="C11" s="63" t="s">
        <v>134</v>
      </c>
      <c r="D11" s="51" t="s">
        <v>39</v>
      </c>
      <c r="E11" s="51">
        <v>99</v>
      </c>
      <c r="F11" s="51">
        <v>98.4</v>
      </c>
      <c r="G11" s="51">
        <v>98.8</v>
      </c>
      <c r="H11" s="38">
        <f t="shared" ref="H11:H76" si="0">G11/F11*100</f>
        <v>100.40650406504064</v>
      </c>
    </row>
    <row r="12" spans="1:256" s="12" customFormat="1" ht="25.5" x14ac:dyDescent="0.2">
      <c r="A12" s="107"/>
      <c r="B12" s="107"/>
      <c r="C12" s="63" t="s">
        <v>100</v>
      </c>
      <c r="D12" s="51" t="s">
        <v>39</v>
      </c>
      <c r="E12" s="51">
        <v>75</v>
      </c>
      <c r="F12" s="51">
        <v>75</v>
      </c>
      <c r="G12" s="51">
        <v>77.5</v>
      </c>
      <c r="H12" s="38">
        <f t="shared" si="0"/>
        <v>103.33333333333334</v>
      </c>
    </row>
    <row r="13" spans="1:256" s="12" customFormat="1" ht="25.5" x14ac:dyDescent="0.2">
      <c r="A13" s="108"/>
      <c r="B13" s="108"/>
      <c r="C13" s="35" t="s">
        <v>101</v>
      </c>
      <c r="D13" s="51" t="s">
        <v>39</v>
      </c>
      <c r="E13" s="51">
        <v>30</v>
      </c>
      <c r="F13" s="51">
        <v>27</v>
      </c>
      <c r="G13" s="51">
        <v>27.6</v>
      </c>
      <c r="H13" s="38">
        <f t="shared" si="0"/>
        <v>102.22222222222224</v>
      </c>
    </row>
    <row r="14" spans="1:256" s="12" customFormat="1" ht="25.5" x14ac:dyDescent="0.2">
      <c r="A14" s="34"/>
      <c r="B14" s="36" t="s">
        <v>91</v>
      </c>
      <c r="C14" s="35"/>
      <c r="D14" s="51"/>
      <c r="E14" s="51"/>
      <c r="F14" s="51"/>
      <c r="G14" s="51"/>
      <c r="H14" s="44">
        <f>(H9+H10+H11+H12+H13)/5</f>
        <v>102.09241192411925</v>
      </c>
    </row>
    <row r="15" spans="1:256" s="12" customFormat="1" ht="25.5" x14ac:dyDescent="0.2">
      <c r="A15" s="106">
        <v>2</v>
      </c>
      <c r="B15" s="106" t="s">
        <v>146</v>
      </c>
      <c r="C15" s="61" t="s">
        <v>103</v>
      </c>
      <c r="D15" s="51" t="s">
        <v>39</v>
      </c>
      <c r="E15" s="51">
        <v>36.799999999999997</v>
      </c>
      <c r="F15" s="51">
        <v>36.6</v>
      </c>
      <c r="G15" s="51">
        <v>38.1</v>
      </c>
      <c r="H15" s="38">
        <f t="shared" ref="H15:H20" si="1">G15/F15*100</f>
        <v>104.09836065573769</v>
      </c>
    </row>
    <row r="16" spans="1:256" s="12" customFormat="1" ht="25.5" x14ac:dyDescent="0.2">
      <c r="A16" s="107"/>
      <c r="B16" s="107"/>
      <c r="C16" s="61" t="s">
        <v>104</v>
      </c>
      <c r="D16" s="51" t="s">
        <v>39</v>
      </c>
      <c r="E16" s="51">
        <v>35.299999999999997</v>
      </c>
      <c r="F16" s="51">
        <v>35.1</v>
      </c>
      <c r="G16" s="51">
        <v>37.15</v>
      </c>
      <c r="H16" s="38">
        <f t="shared" si="1"/>
        <v>105.84045584045583</v>
      </c>
    </row>
    <row r="17" spans="1:256" s="12" customFormat="1" ht="25.5" x14ac:dyDescent="0.2">
      <c r="A17" s="107"/>
      <c r="B17" s="107"/>
      <c r="C17" s="61" t="s">
        <v>105</v>
      </c>
      <c r="D17" s="51" t="s">
        <v>39</v>
      </c>
      <c r="E17" s="51">
        <v>77.900000000000006</v>
      </c>
      <c r="F17" s="51">
        <v>77.5</v>
      </c>
      <c r="G17" s="51">
        <v>77.58</v>
      </c>
      <c r="H17" s="38">
        <f t="shared" si="1"/>
        <v>100.10322580645162</v>
      </c>
    </row>
    <row r="18" spans="1:256" s="12" customFormat="1" ht="38.25" x14ac:dyDescent="0.2">
      <c r="A18" s="107"/>
      <c r="B18" s="107"/>
      <c r="C18" s="61" t="s">
        <v>106</v>
      </c>
      <c r="D18" s="51" t="s">
        <v>39</v>
      </c>
      <c r="E18" s="51">
        <v>14.9</v>
      </c>
      <c r="F18" s="51">
        <v>14.7</v>
      </c>
      <c r="G18" s="51">
        <v>17.27</v>
      </c>
      <c r="H18" s="38">
        <f t="shared" si="1"/>
        <v>117.4829931972789</v>
      </c>
    </row>
    <row r="19" spans="1:256" s="12" customFormat="1" x14ac:dyDescent="0.2">
      <c r="A19" s="107"/>
      <c r="B19" s="107"/>
      <c r="C19" s="61" t="s">
        <v>107</v>
      </c>
      <c r="D19" s="51" t="s">
        <v>43</v>
      </c>
      <c r="E19" s="51">
        <v>107</v>
      </c>
      <c r="F19" s="51">
        <v>105</v>
      </c>
      <c r="G19" s="51">
        <v>105</v>
      </c>
      <c r="H19" s="38">
        <f t="shared" si="1"/>
        <v>100</v>
      </c>
    </row>
    <row r="20" spans="1:256" s="12" customFormat="1" ht="25.5" x14ac:dyDescent="0.2">
      <c r="A20" s="107"/>
      <c r="B20" s="107"/>
      <c r="C20" s="61" t="s">
        <v>108</v>
      </c>
      <c r="D20" s="51" t="s">
        <v>40</v>
      </c>
      <c r="E20" s="51">
        <v>73</v>
      </c>
      <c r="F20" s="51">
        <v>72</v>
      </c>
      <c r="G20" s="51">
        <v>72</v>
      </c>
      <c r="H20" s="38">
        <f t="shared" si="1"/>
        <v>100</v>
      </c>
    </row>
    <row r="21" spans="1:256" s="12" customFormat="1" ht="25.5" x14ac:dyDescent="0.2">
      <c r="A21" s="48"/>
      <c r="B21" s="36" t="s">
        <v>91</v>
      </c>
      <c r="C21" s="35"/>
      <c r="D21" s="51"/>
      <c r="E21" s="51"/>
      <c r="F21" s="51"/>
      <c r="G21" s="51"/>
      <c r="H21" s="44">
        <f>(H15+H16+H17+H18+H19+H20)/6</f>
        <v>104.58750591665402</v>
      </c>
    </row>
    <row r="22" spans="1:256" s="12" customFormat="1" x14ac:dyDescent="0.2">
      <c r="A22" s="106">
        <v>3</v>
      </c>
      <c r="B22" s="106" t="s">
        <v>147</v>
      </c>
      <c r="C22" s="61" t="s">
        <v>41</v>
      </c>
      <c r="D22" s="51" t="s">
        <v>39</v>
      </c>
      <c r="E22" s="51">
        <v>36</v>
      </c>
      <c r="F22" s="51">
        <v>35.700000000000003</v>
      </c>
      <c r="G22" s="51">
        <v>45.2</v>
      </c>
      <c r="H22" s="38">
        <f t="shared" si="0"/>
        <v>126.61064425770307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s="12" customFormat="1" ht="38.25" x14ac:dyDescent="0.2">
      <c r="A23" s="107"/>
      <c r="B23" s="107"/>
      <c r="C23" s="61" t="s">
        <v>109</v>
      </c>
      <c r="D23" s="51" t="s">
        <v>59</v>
      </c>
      <c r="E23" s="51">
        <v>113</v>
      </c>
      <c r="F23" s="51">
        <v>109</v>
      </c>
      <c r="G23" s="51">
        <v>221</v>
      </c>
      <c r="H23" s="38">
        <f t="shared" si="0"/>
        <v>202.75229357798165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s="12" customFormat="1" ht="38.25" x14ac:dyDescent="0.2">
      <c r="A24" s="107"/>
      <c r="B24" s="107"/>
      <c r="C24" s="61" t="s">
        <v>110</v>
      </c>
      <c r="D24" s="51" t="s">
        <v>39</v>
      </c>
      <c r="E24" s="51">
        <v>12.7</v>
      </c>
      <c r="F24" s="60">
        <v>12.5</v>
      </c>
      <c r="G24" s="60">
        <v>12.5</v>
      </c>
      <c r="H24" s="38">
        <f t="shared" si="0"/>
        <v>100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s="12" customFormat="1" ht="25.5" x14ac:dyDescent="0.2">
      <c r="A25" s="107"/>
      <c r="B25" s="107"/>
      <c r="C25" s="61" t="s">
        <v>111</v>
      </c>
      <c r="D25" s="51" t="s">
        <v>43</v>
      </c>
      <c r="E25" s="37">
        <v>54700</v>
      </c>
      <c r="F25" s="51">
        <v>54700</v>
      </c>
      <c r="G25" s="51">
        <v>79493</v>
      </c>
      <c r="H25" s="38">
        <f t="shared" si="0"/>
        <v>145.32541133455211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s="12" customFormat="1" ht="25.5" x14ac:dyDescent="0.2">
      <c r="A26" s="107"/>
      <c r="B26" s="107"/>
      <c r="C26" s="61" t="s">
        <v>112</v>
      </c>
      <c r="D26" s="51" t="s">
        <v>43</v>
      </c>
      <c r="E26" s="37">
        <v>6</v>
      </c>
      <c r="F26" s="51">
        <v>0</v>
      </c>
      <c r="G26" s="51">
        <v>0</v>
      </c>
      <c r="H26" s="38">
        <v>0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s="12" customFormat="1" ht="25.5" x14ac:dyDescent="0.2">
      <c r="A27" s="107"/>
      <c r="B27" s="107"/>
      <c r="C27" s="61" t="s">
        <v>113</v>
      </c>
      <c r="D27" s="51" t="s">
        <v>47</v>
      </c>
      <c r="E27" s="37">
        <v>29000</v>
      </c>
      <c r="F27" s="51">
        <v>25300</v>
      </c>
      <c r="G27" s="51">
        <v>28410</v>
      </c>
      <c r="H27" s="38">
        <f t="shared" si="0"/>
        <v>112.29249011857706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s="12" customFormat="1" ht="25.5" x14ac:dyDescent="0.2">
      <c r="A28" s="107"/>
      <c r="B28" s="107"/>
      <c r="C28" s="61" t="s">
        <v>114</v>
      </c>
      <c r="D28" s="51" t="s">
        <v>47</v>
      </c>
      <c r="E28" s="37">
        <v>33900</v>
      </c>
      <c r="F28" s="51">
        <v>32387</v>
      </c>
      <c r="G28" s="51">
        <v>33728</v>
      </c>
      <c r="H28" s="38">
        <f t="shared" si="0"/>
        <v>104.14055022076761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s="12" customFormat="1" ht="25.5" x14ac:dyDescent="0.2">
      <c r="A29" s="34"/>
      <c r="B29" s="36" t="s">
        <v>91</v>
      </c>
      <c r="C29" s="35"/>
      <c r="D29" s="51"/>
      <c r="E29" s="51"/>
      <c r="F29" s="51"/>
      <c r="G29" s="51"/>
      <c r="H29" s="44">
        <f>(H22+H23+H24+H25+H26+H27+H28)/6</f>
        <v>131.8535649182636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s="12" customFormat="1" x14ac:dyDescent="0.2">
      <c r="A30" s="49">
        <v>4</v>
      </c>
      <c r="B30" s="14" t="s">
        <v>148</v>
      </c>
      <c r="C30" s="62" t="s">
        <v>42</v>
      </c>
      <c r="D30" s="51" t="s">
        <v>39</v>
      </c>
      <c r="E30" s="51">
        <v>2.1</v>
      </c>
      <c r="F30" s="51">
        <v>2.4</v>
      </c>
      <c r="G30" s="51">
        <v>2.2000000000000002</v>
      </c>
      <c r="H30" s="38">
        <v>116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s="12" customFormat="1" ht="25.5" x14ac:dyDescent="0.2">
      <c r="A31" s="48"/>
      <c r="B31" s="36" t="s">
        <v>91</v>
      </c>
      <c r="C31" s="35"/>
      <c r="D31" s="51"/>
      <c r="E31" s="51"/>
      <c r="F31" s="51"/>
      <c r="G31" s="51"/>
      <c r="H31" s="44">
        <f>H30</f>
        <v>116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s="12" customFormat="1" ht="25.5" x14ac:dyDescent="0.2">
      <c r="A32" s="106">
        <v>5</v>
      </c>
      <c r="B32" s="106" t="s">
        <v>149</v>
      </c>
      <c r="C32" s="61" t="s">
        <v>115</v>
      </c>
      <c r="D32" s="51" t="s">
        <v>43</v>
      </c>
      <c r="E32" s="51">
        <v>15</v>
      </c>
      <c r="F32" s="51">
        <v>1</v>
      </c>
      <c r="G32" s="51">
        <v>1</v>
      </c>
      <c r="H32" s="38">
        <f t="shared" si="0"/>
        <v>100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s="12" customFormat="1" ht="51" x14ac:dyDescent="0.2">
      <c r="A33" s="107"/>
      <c r="B33" s="107"/>
      <c r="C33" s="61" t="s">
        <v>116</v>
      </c>
      <c r="D33" s="51" t="s">
        <v>39</v>
      </c>
      <c r="E33" s="51">
        <v>100</v>
      </c>
      <c r="F33" s="51">
        <v>100</v>
      </c>
      <c r="G33" s="51">
        <v>100</v>
      </c>
      <c r="H33" s="38">
        <f t="shared" si="0"/>
        <v>100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s="12" customFormat="1" ht="25.5" x14ac:dyDescent="0.2">
      <c r="A34" s="107"/>
      <c r="B34" s="107"/>
      <c r="C34" s="61" t="s">
        <v>117</v>
      </c>
      <c r="D34" s="51" t="s">
        <v>40</v>
      </c>
      <c r="E34" s="51">
        <v>791</v>
      </c>
      <c r="F34" s="51">
        <v>0</v>
      </c>
      <c r="G34" s="51">
        <v>0</v>
      </c>
      <c r="H34" s="38"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s="12" customFormat="1" ht="25.5" x14ac:dyDescent="0.2">
      <c r="A35" s="108"/>
      <c r="B35" s="108"/>
      <c r="C35" s="61" t="s">
        <v>118</v>
      </c>
      <c r="D35" s="51" t="s">
        <v>39</v>
      </c>
      <c r="E35" s="51">
        <v>80</v>
      </c>
      <c r="F35" s="51">
        <v>80</v>
      </c>
      <c r="G35" s="51">
        <v>98.7</v>
      </c>
      <c r="H35" s="38">
        <f t="shared" si="0"/>
        <v>123.37500000000001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 s="12" customFormat="1" ht="25.5" x14ac:dyDescent="0.2">
      <c r="A36" s="34"/>
      <c r="B36" s="36" t="s">
        <v>91</v>
      </c>
      <c r="C36" s="35"/>
      <c r="D36" s="51"/>
      <c r="E36" s="51"/>
      <c r="F36" s="51"/>
      <c r="G36" s="51"/>
      <c r="H36" s="44">
        <f>(H32+H33+H34+H35)/3</f>
        <v>107.79166666666667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s="12" customFormat="1" ht="38.25" x14ac:dyDescent="0.2">
      <c r="A37" s="104">
        <v>6</v>
      </c>
      <c r="B37" s="104" t="s">
        <v>150</v>
      </c>
      <c r="C37" s="61" t="s">
        <v>44</v>
      </c>
      <c r="D37" s="51" t="s">
        <v>39</v>
      </c>
      <c r="E37" s="51">
        <v>75</v>
      </c>
      <c r="F37" s="51">
        <v>82</v>
      </c>
      <c r="G37" s="51">
        <v>82</v>
      </c>
      <c r="H37" s="38">
        <f t="shared" si="0"/>
        <v>100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 s="12" customFormat="1" x14ac:dyDescent="0.2">
      <c r="A38" s="104"/>
      <c r="B38" s="104"/>
      <c r="C38" s="61" t="s">
        <v>45</v>
      </c>
      <c r="D38" s="51" t="s">
        <v>39</v>
      </c>
      <c r="E38" s="51">
        <v>100</v>
      </c>
      <c r="F38" s="51">
        <v>100</v>
      </c>
      <c r="G38" s="51">
        <v>100</v>
      </c>
      <c r="H38" s="38">
        <f t="shared" si="0"/>
        <v>100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 s="12" customFormat="1" ht="25.5" x14ac:dyDescent="0.2">
      <c r="A39" s="34"/>
      <c r="B39" s="36" t="s">
        <v>91</v>
      </c>
      <c r="C39" s="35"/>
      <c r="D39" s="51"/>
      <c r="E39" s="51"/>
      <c r="F39" s="51"/>
      <c r="G39" s="51"/>
      <c r="H39" s="44">
        <f>(H37+H38)/2</f>
        <v>100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256" s="12" customFormat="1" ht="25.5" x14ac:dyDescent="0.2">
      <c r="A40" s="104">
        <v>7</v>
      </c>
      <c r="B40" s="104" t="s">
        <v>151</v>
      </c>
      <c r="C40" s="61" t="s">
        <v>46</v>
      </c>
      <c r="D40" s="51" t="s">
        <v>47</v>
      </c>
      <c r="E40" s="51">
        <v>2.74</v>
      </c>
      <c r="F40" s="51">
        <v>2.1</v>
      </c>
      <c r="G40" s="51">
        <v>2.1</v>
      </c>
      <c r="H40" s="38">
        <f t="shared" si="0"/>
        <v>100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12" customFormat="1" ht="25.5" x14ac:dyDescent="0.2">
      <c r="A41" s="104"/>
      <c r="B41" s="104"/>
      <c r="C41" s="61" t="s">
        <v>119</v>
      </c>
      <c r="D41" s="51" t="s">
        <v>48</v>
      </c>
      <c r="E41" s="51">
        <v>85.311999999999998</v>
      </c>
      <c r="F41" s="51">
        <v>24.51</v>
      </c>
      <c r="G41" s="51">
        <v>69.8</v>
      </c>
      <c r="H41" s="38">
        <f t="shared" si="0"/>
        <v>284.78172174622597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256" s="12" customFormat="1" x14ac:dyDescent="0.2">
      <c r="A42" s="104"/>
      <c r="B42" s="104"/>
      <c r="C42" s="61" t="s">
        <v>49</v>
      </c>
      <c r="D42" s="51" t="s">
        <v>43</v>
      </c>
      <c r="E42" s="51">
        <v>29.4</v>
      </c>
      <c r="F42" s="38">
        <v>28.4</v>
      </c>
      <c r="G42" s="51">
        <v>33.68</v>
      </c>
      <c r="H42" s="38">
        <f t="shared" si="0"/>
        <v>118.59154929577464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s="12" customFormat="1" ht="25.5" x14ac:dyDescent="0.2">
      <c r="A43" s="34"/>
      <c r="B43" s="36" t="s">
        <v>91</v>
      </c>
      <c r="C43" s="35"/>
      <c r="D43" s="51"/>
      <c r="E43" s="51"/>
      <c r="F43" s="51"/>
      <c r="G43" s="51"/>
      <c r="H43" s="44">
        <f>(H40+H41+H42)/3</f>
        <v>167.79109034733355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256" s="12" customFormat="1" ht="38.25" x14ac:dyDescent="0.2">
      <c r="A44" s="104">
        <v>8</v>
      </c>
      <c r="B44" s="104" t="s">
        <v>152</v>
      </c>
      <c r="C44" s="82" t="s">
        <v>50</v>
      </c>
      <c r="D44" s="51" t="s">
        <v>51</v>
      </c>
      <c r="E44" s="51">
        <v>168</v>
      </c>
      <c r="F44" s="51">
        <v>18</v>
      </c>
      <c r="G44" s="51">
        <v>18</v>
      </c>
      <c r="H44" s="38">
        <f t="shared" si="0"/>
        <v>100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s="12" customFormat="1" ht="38.25" x14ac:dyDescent="0.2">
      <c r="A45" s="104"/>
      <c r="B45" s="104"/>
      <c r="C45" s="61" t="s">
        <v>52</v>
      </c>
      <c r="D45" s="51" t="s">
        <v>51</v>
      </c>
      <c r="E45" s="51">
        <v>186</v>
      </c>
      <c r="F45" s="51">
        <v>19</v>
      </c>
      <c r="G45" s="51">
        <v>19</v>
      </c>
      <c r="H45" s="38">
        <f t="shared" si="0"/>
        <v>100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  <row r="46" spans="1:256" s="12" customFormat="1" x14ac:dyDescent="0.2">
      <c r="A46" s="104"/>
      <c r="B46" s="104"/>
      <c r="C46" s="61" t="s">
        <v>53</v>
      </c>
      <c r="D46" s="51" t="s">
        <v>54</v>
      </c>
      <c r="E46" s="64">
        <v>9075.6</v>
      </c>
      <c r="F46" s="39">
        <v>1072.5999999999999</v>
      </c>
      <c r="G46" s="38">
        <v>1072.5999999999999</v>
      </c>
      <c r="H46" s="38">
        <f t="shared" si="0"/>
        <v>100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</row>
    <row r="47" spans="1:256" s="12" customFormat="1" ht="25.5" x14ac:dyDescent="0.2">
      <c r="A47" s="34"/>
      <c r="B47" s="36" t="s">
        <v>91</v>
      </c>
      <c r="C47" s="35"/>
      <c r="D47" s="51"/>
      <c r="E47" s="39"/>
      <c r="F47" s="51"/>
      <c r="G47" s="51"/>
      <c r="H47" s="44">
        <f>(H44+H45+H46)/3</f>
        <v>100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 s="12" customFormat="1" ht="25.5" x14ac:dyDescent="0.2">
      <c r="A48" s="106">
        <v>9</v>
      </c>
      <c r="B48" s="106" t="s">
        <v>153</v>
      </c>
      <c r="C48" s="61" t="s">
        <v>55</v>
      </c>
      <c r="D48" s="51" t="s">
        <v>39</v>
      </c>
      <c r="E48" s="51">
        <v>47</v>
      </c>
      <c r="F48" s="51">
        <v>47</v>
      </c>
      <c r="G48" s="51">
        <v>55.6</v>
      </c>
      <c r="H48" s="38">
        <f t="shared" si="0"/>
        <v>118.29787234042553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</row>
    <row r="49" spans="1:256" s="12" customFormat="1" ht="38.25" x14ac:dyDescent="0.2">
      <c r="A49" s="107"/>
      <c r="B49" s="107"/>
      <c r="C49" s="61" t="s">
        <v>56</v>
      </c>
      <c r="D49" s="51" t="s">
        <v>39</v>
      </c>
      <c r="E49" s="51">
        <v>100</v>
      </c>
      <c r="F49" s="51">
        <v>100</v>
      </c>
      <c r="G49" s="51">
        <v>78.400000000000006</v>
      </c>
      <c r="H49" s="38">
        <f t="shared" si="0"/>
        <v>78.400000000000006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</row>
    <row r="50" spans="1:256" s="12" customFormat="1" ht="25.5" x14ac:dyDescent="0.2">
      <c r="A50" s="108"/>
      <c r="B50" s="108"/>
      <c r="C50" s="61" t="s">
        <v>57</v>
      </c>
      <c r="D50" s="51" t="s">
        <v>48</v>
      </c>
      <c r="E50" s="51">
        <v>576.89</v>
      </c>
      <c r="F50" s="51">
        <v>0</v>
      </c>
      <c r="G50" s="51">
        <v>0</v>
      </c>
      <c r="H50" s="38">
        <v>0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</row>
    <row r="51" spans="1:256" s="12" customFormat="1" ht="25.5" x14ac:dyDescent="0.2">
      <c r="A51" s="34"/>
      <c r="B51" s="36" t="s">
        <v>91</v>
      </c>
      <c r="C51" s="35"/>
      <c r="D51" s="51"/>
      <c r="E51" s="51"/>
      <c r="F51" s="51"/>
      <c r="G51" s="51"/>
      <c r="H51" s="44">
        <f>(H48+H49+H50)/2</f>
        <v>98.348936170212767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</row>
    <row r="52" spans="1:256" s="12" customFormat="1" x14ac:dyDescent="0.2">
      <c r="A52" s="104">
        <v>10</v>
      </c>
      <c r="B52" s="104" t="s">
        <v>154</v>
      </c>
      <c r="C52" s="61" t="s">
        <v>58</v>
      </c>
      <c r="D52" s="51" t="s">
        <v>59</v>
      </c>
      <c r="E52" s="51">
        <v>192.8</v>
      </c>
      <c r="F52" s="51">
        <v>206.9</v>
      </c>
      <c r="G52" s="51">
        <v>156.69999999999999</v>
      </c>
      <c r="H52" s="38">
        <f>F52/G52*100</f>
        <v>132.03573707721762</v>
      </c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</row>
    <row r="53" spans="1:256" s="12" customFormat="1" ht="25.5" x14ac:dyDescent="0.2">
      <c r="A53" s="104"/>
      <c r="B53" s="104"/>
      <c r="C53" s="61" t="s">
        <v>60</v>
      </c>
      <c r="D53" s="51" t="s">
        <v>40</v>
      </c>
      <c r="E53" s="51">
        <v>58.5</v>
      </c>
      <c r="F53" s="51">
        <v>62</v>
      </c>
      <c r="G53" s="51">
        <v>41</v>
      </c>
      <c r="H53" s="38">
        <f>F53/G53*100</f>
        <v>151.21951219512195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</row>
    <row r="54" spans="1:256" s="12" customFormat="1" ht="38.25" x14ac:dyDescent="0.2">
      <c r="A54" s="104"/>
      <c r="B54" s="104"/>
      <c r="C54" s="61" t="s">
        <v>61</v>
      </c>
      <c r="D54" s="51" t="s">
        <v>39</v>
      </c>
      <c r="E54" s="51">
        <v>2</v>
      </c>
      <c r="F54" s="51">
        <v>2.1800000000000002</v>
      </c>
      <c r="G54" s="51">
        <v>1.58</v>
      </c>
      <c r="H54" s="38">
        <f>F54/G54*100</f>
        <v>137.97468354430379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</row>
    <row r="55" spans="1:256" s="12" customFormat="1" ht="25.5" x14ac:dyDescent="0.2">
      <c r="A55" s="104"/>
      <c r="B55" s="104"/>
      <c r="C55" s="61" t="s">
        <v>62</v>
      </c>
      <c r="D55" s="51" t="s">
        <v>39</v>
      </c>
      <c r="E55" s="51">
        <v>1.53</v>
      </c>
      <c r="F55" s="51">
        <v>1.59</v>
      </c>
      <c r="G55" s="51">
        <v>1.1200000000000001</v>
      </c>
      <c r="H55" s="38">
        <f>F55/G55*100</f>
        <v>141.96428571428569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</row>
    <row r="56" spans="1:256" s="12" customFormat="1" ht="25.5" x14ac:dyDescent="0.2">
      <c r="A56" s="104"/>
      <c r="B56" s="104"/>
      <c r="C56" s="63" t="s">
        <v>63</v>
      </c>
      <c r="D56" s="65" t="s">
        <v>64</v>
      </c>
      <c r="E56" s="51"/>
      <c r="F56" s="51"/>
      <c r="G56" s="51"/>
      <c r="H56" s="38"/>
    </row>
    <row r="57" spans="1:256" s="12" customFormat="1" x14ac:dyDescent="0.2">
      <c r="A57" s="14"/>
      <c r="B57" s="29"/>
      <c r="C57" s="66" t="s">
        <v>65</v>
      </c>
      <c r="D57" s="65"/>
      <c r="E57" s="51">
        <v>28</v>
      </c>
      <c r="F57" s="51">
        <v>19</v>
      </c>
      <c r="G57" s="51">
        <v>19</v>
      </c>
      <c r="H57" s="38">
        <f t="shared" si="0"/>
        <v>100</v>
      </c>
    </row>
    <row r="58" spans="1:256" s="12" customFormat="1" x14ac:dyDescent="0.2">
      <c r="A58" s="14"/>
      <c r="B58" s="29"/>
      <c r="C58" s="66" t="s">
        <v>66</v>
      </c>
      <c r="D58" s="65"/>
      <c r="E58" s="51">
        <v>28</v>
      </c>
      <c r="F58" s="51">
        <v>15</v>
      </c>
      <c r="G58" s="51">
        <v>10</v>
      </c>
      <c r="H58" s="38">
        <f t="shared" si="0"/>
        <v>66.666666666666657</v>
      </c>
    </row>
    <row r="59" spans="1:256" s="12" customFormat="1" x14ac:dyDescent="0.2">
      <c r="A59" s="14"/>
      <c r="B59" s="29"/>
      <c r="C59" s="66" t="s">
        <v>67</v>
      </c>
      <c r="D59" s="65"/>
      <c r="E59" s="51">
        <v>28</v>
      </c>
      <c r="F59" s="51">
        <v>21</v>
      </c>
      <c r="G59" s="51">
        <v>27</v>
      </c>
      <c r="H59" s="38">
        <f t="shared" si="0"/>
        <v>128.57142857142858</v>
      </c>
    </row>
    <row r="60" spans="1:256" s="12" customFormat="1" ht="25.5" x14ac:dyDescent="0.2">
      <c r="A60" s="34"/>
      <c r="B60" s="36" t="s">
        <v>91</v>
      </c>
      <c r="C60" s="35"/>
      <c r="D60" s="51"/>
      <c r="E60" s="51"/>
      <c r="F60" s="51"/>
      <c r="G60" s="51"/>
      <c r="H60" s="44">
        <f>(H52+H53+H54+H55+H57+H58+H59)/7</f>
        <v>122.63318768128919</v>
      </c>
    </row>
    <row r="61" spans="1:256" s="12" customFormat="1" ht="25.5" x14ac:dyDescent="0.2">
      <c r="A61" s="104">
        <v>11</v>
      </c>
      <c r="B61" s="105" t="s">
        <v>155</v>
      </c>
      <c r="C61" s="67" t="s">
        <v>68</v>
      </c>
      <c r="D61" s="68" t="s">
        <v>39</v>
      </c>
      <c r="E61" s="40">
        <v>101.1</v>
      </c>
      <c r="F61" s="40">
        <v>101.1</v>
      </c>
      <c r="G61" s="41">
        <v>101.1</v>
      </c>
      <c r="H61" s="38">
        <f t="shared" si="0"/>
        <v>100</v>
      </c>
    </row>
    <row r="62" spans="1:256" s="12" customFormat="1" ht="25.5" x14ac:dyDescent="0.2">
      <c r="A62" s="104"/>
      <c r="B62" s="105"/>
      <c r="C62" s="67" t="s">
        <v>135</v>
      </c>
      <c r="D62" s="68" t="s">
        <v>69</v>
      </c>
      <c r="E62" s="42">
        <v>45000</v>
      </c>
      <c r="F62" s="42">
        <v>37049</v>
      </c>
      <c r="G62" s="42">
        <v>37049</v>
      </c>
      <c r="H62" s="38">
        <f t="shared" si="0"/>
        <v>100</v>
      </c>
    </row>
    <row r="63" spans="1:256" s="12" customFormat="1" ht="25.5" x14ac:dyDescent="0.2">
      <c r="A63" s="34"/>
      <c r="B63" s="36" t="s">
        <v>91</v>
      </c>
      <c r="C63" s="35"/>
      <c r="D63" s="51"/>
      <c r="E63" s="42"/>
      <c r="F63" s="51"/>
      <c r="G63" s="51"/>
      <c r="H63" s="44">
        <f>(H61+H62)/2</f>
        <v>100</v>
      </c>
    </row>
    <row r="64" spans="1:256" s="12" customFormat="1" ht="25.5" x14ac:dyDescent="0.2">
      <c r="A64" s="104">
        <v>12</v>
      </c>
      <c r="B64" s="104" t="s">
        <v>156</v>
      </c>
      <c r="C64" s="63" t="s">
        <v>70</v>
      </c>
      <c r="D64" s="51" t="s">
        <v>39</v>
      </c>
      <c r="E64" s="51">
        <v>100</v>
      </c>
      <c r="F64" s="51">
        <v>100</v>
      </c>
      <c r="G64" s="51">
        <v>101.3</v>
      </c>
      <c r="H64" s="38">
        <f t="shared" si="0"/>
        <v>101.29999999999998</v>
      </c>
    </row>
    <row r="65" spans="1:256" ht="25.5" x14ac:dyDescent="0.2">
      <c r="A65" s="104"/>
      <c r="B65" s="104"/>
      <c r="C65" s="63" t="s">
        <v>120</v>
      </c>
      <c r="D65" s="51" t="s">
        <v>43</v>
      </c>
      <c r="E65" s="51">
        <v>270</v>
      </c>
      <c r="F65" s="51">
        <v>75</v>
      </c>
      <c r="G65" s="51">
        <v>102</v>
      </c>
      <c r="H65" s="38">
        <f t="shared" si="0"/>
        <v>136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</row>
    <row r="66" spans="1:256" ht="25.5" x14ac:dyDescent="0.2">
      <c r="A66" s="104"/>
      <c r="B66" s="104"/>
      <c r="C66" s="63" t="s">
        <v>121</v>
      </c>
      <c r="D66" s="51" t="s">
        <v>43</v>
      </c>
      <c r="E66" s="51">
        <v>84</v>
      </c>
      <c r="F66" s="51">
        <v>24</v>
      </c>
      <c r="G66" s="51">
        <v>33</v>
      </c>
      <c r="H66" s="38">
        <f t="shared" si="0"/>
        <v>137.5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</row>
    <row r="67" spans="1:256" ht="25.5" x14ac:dyDescent="0.2">
      <c r="A67" s="34"/>
      <c r="B67" s="36" t="s">
        <v>91</v>
      </c>
      <c r="C67" s="35"/>
      <c r="D67" s="51"/>
      <c r="E67" s="51"/>
      <c r="F67" s="51"/>
      <c r="G67" s="51"/>
      <c r="H67" s="44">
        <f>(H64+H65+H66)/3</f>
        <v>124.93333333333332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</row>
    <row r="68" spans="1:256" ht="38.25" x14ac:dyDescent="0.2">
      <c r="A68" s="104">
        <v>13</v>
      </c>
      <c r="B68" s="104" t="s">
        <v>157</v>
      </c>
      <c r="C68" s="61" t="s">
        <v>71</v>
      </c>
      <c r="D68" s="51" t="s">
        <v>39</v>
      </c>
      <c r="E68" s="51">
        <v>100</v>
      </c>
      <c r="F68" s="51">
        <v>100</v>
      </c>
      <c r="G68" s="51">
        <v>100</v>
      </c>
      <c r="H68" s="38">
        <f t="shared" si="0"/>
        <v>100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</row>
    <row r="69" spans="1:256" ht="38.25" x14ac:dyDescent="0.2">
      <c r="A69" s="104"/>
      <c r="B69" s="104"/>
      <c r="C69" s="61" t="s">
        <v>72</v>
      </c>
      <c r="D69" s="51" t="s">
        <v>39</v>
      </c>
      <c r="E69" s="51">
        <v>100</v>
      </c>
      <c r="F69" s="51">
        <v>90</v>
      </c>
      <c r="G69" s="51">
        <v>90</v>
      </c>
      <c r="H69" s="38">
        <f t="shared" si="0"/>
        <v>100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</row>
    <row r="70" spans="1:256" ht="25.5" x14ac:dyDescent="0.2">
      <c r="A70" s="104"/>
      <c r="B70" s="104"/>
      <c r="C70" s="61" t="s">
        <v>73</v>
      </c>
      <c r="D70" s="51" t="s">
        <v>39</v>
      </c>
      <c r="E70" s="51">
        <v>95</v>
      </c>
      <c r="F70" s="51">
        <v>95</v>
      </c>
      <c r="G70" s="75">
        <v>100</v>
      </c>
      <c r="H70" s="38">
        <f t="shared" si="0"/>
        <v>105.26315789473684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1:256" ht="25.5" x14ac:dyDescent="0.2">
      <c r="A71" s="34"/>
      <c r="B71" s="36" t="s">
        <v>91</v>
      </c>
      <c r="C71" s="35"/>
      <c r="D71" s="14"/>
      <c r="E71" s="33"/>
      <c r="F71" s="14"/>
      <c r="G71" s="14"/>
      <c r="H71" s="44">
        <f>(H68+H69+H70)/3</f>
        <v>101.75438596491227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</row>
    <row r="72" spans="1:256" x14ac:dyDescent="0.2">
      <c r="A72" s="104">
        <v>14</v>
      </c>
      <c r="B72" s="104" t="s">
        <v>158</v>
      </c>
      <c r="C72" s="69" t="s">
        <v>122</v>
      </c>
      <c r="D72" s="51" t="s">
        <v>40</v>
      </c>
      <c r="E72" s="37">
        <v>440000</v>
      </c>
      <c r="F72" s="40">
        <v>173000</v>
      </c>
      <c r="G72" s="40">
        <v>174870</v>
      </c>
      <c r="H72" s="38">
        <f t="shared" si="0"/>
        <v>101.08092485549133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</row>
    <row r="73" spans="1:256" ht="38.25" x14ac:dyDescent="0.2">
      <c r="A73" s="104"/>
      <c r="B73" s="104"/>
      <c r="C73" s="69" t="s">
        <v>123</v>
      </c>
      <c r="D73" s="51" t="s">
        <v>39</v>
      </c>
      <c r="E73" s="51">
        <v>100</v>
      </c>
      <c r="F73" s="40">
        <v>100</v>
      </c>
      <c r="G73" s="40">
        <v>100</v>
      </c>
      <c r="H73" s="38">
        <f t="shared" si="0"/>
        <v>100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</row>
    <row r="74" spans="1:256" ht="38.25" x14ac:dyDescent="0.2">
      <c r="A74" s="104"/>
      <c r="B74" s="104"/>
      <c r="C74" s="69" t="s">
        <v>124</v>
      </c>
      <c r="D74" s="51" t="s">
        <v>43</v>
      </c>
      <c r="E74" s="51">
        <v>12</v>
      </c>
      <c r="F74" s="40">
        <v>12</v>
      </c>
      <c r="G74" s="40">
        <v>15</v>
      </c>
      <c r="H74" s="38">
        <f t="shared" si="0"/>
        <v>125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</row>
    <row r="75" spans="1:256" ht="25.5" x14ac:dyDescent="0.2">
      <c r="A75" s="34"/>
      <c r="B75" s="36" t="s">
        <v>91</v>
      </c>
      <c r="C75" s="35"/>
      <c r="D75" s="51"/>
      <c r="E75" s="40"/>
      <c r="F75" s="51"/>
      <c r="G75" s="51"/>
      <c r="H75" s="44">
        <f>(H72+H73+H74)/3</f>
        <v>108.69364161849711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</row>
    <row r="76" spans="1:256" ht="25.5" x14ac:dyDescent="0.2">
      <c r="A76" s="104">
        <v>15</v>
      </c>
      <c r="B76" s="104" t="s">
        <v>159</v>
      </c>
      <c r="C76" s="70" t="s">
        <v>74</v>
      </c>
      <c r="D76" s="40" t="s">
        <v>39</v>
      </c>
      <c r="E76" s="40">
        <v>94</v>
      </c>
      <c r="F76" s="40">
        <v>94</v>
      </c>
      <c r="G76" s="51">
        <v>97.7</v>
      </c>
      <c r="H76" s="38">
        <f t="shared" si="0"/>
        <v>103.93617021276596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</row>
    <row r="77" spans="1:256" ht="38.25" x14ac:dyDescent="0.2">
      <c r="A77" s="104"/>
      <c r="B77" s="104"/>
      <c r="C77" s="71" t="s">
        <v>75</v>
      </c>
      <c r="D77" s="40" t="s">
        <v>39</v>
      </c>
      <c r="E77" s="40" t="s">
        <v>76</v>
      </c>
      <c r="F77" s="40" t="s">
        <v>76</v>
      </c>
      <c r="G77" s="51">
        <v>0</v>
      </c>
      <c r="H77" s="38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</row>
    <row r="78" spans="1:256" ht="25.5" x14ac:dyDescent="0.2">
      <c r="A78" s="14"/>
      <c r="B78" s="43" t="s">
        <v>91</v>
      </c>
      <c r="C78" s="35"/>
      <c r="D78" s="51"/>
      <c r="E78" s="35"/>
      <c r="F78" s="51"/>
      <c r="G78" s="51"/>
      <c r="H78" s="44">
        <f>(H76+H77)/2</f>
        <v>101.96808510638297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</row>
    <row r="79" spans="1:256" x14ac:dyDescent="0.2">
      <c r="A79" s="116">
        <v>16</v>
      </c>
      <c r="B79" s="115" t="s">
        <v>160</v>
      </c>
      <c r="C79" s="72" t="s">
        <v>78</v>
      </c>
      <c r="D79" s="51" t="s">
        <v>125</v>
      </c>
      <c r="E79" s="37">
        <v>111040</v>
      </c>
      <c r="F79" s="51">
        <v>108418</v>
      </c>
      <c r="G79" s="51">
        <v>110123</v>
      </c>
      <c r="H79" s="38">
        <f t="shared" ref="H79:H85" si="2">G79/F79*100</f>
        <v>101.57261709310261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</row>
    <row r="80" spans="1:256" ht="38.25" x14ac:dyDescent="0.2">
      <c r="A80" s="116"/>
      <c r="B80" s="115"/>
      <c r="C80" s="72" t="s">
        <v>79</v>
      </c>
      <c r="D80" s="51" t="s">
        <v>39</v>
      </c>
      <c r="E80" s="51">
        <v>9</v>
      </c>
      <c r="F80" s="51">
        <v>8.74</v>
      </c>
      <c r="G80" s="51">
        <v>8.8000000000000007</v>
      </c>
      <c r="H80" s="38">
        <f t="shared" si="2"/>
        <v>100.68649885583525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</row>
    <row r="81" spans="1:256" ht="25.5" x14ac:dyDescent="0.2">
      <c r="A81" s="19"/>
      <c r="B81" s="43" t="s">
        <v>91</v>
      </c>
      <c r="C81" s="57"/>
      <c r="D81" s="57"/>
      <c r="E81" s="57"/>
      <c r="F81" s="57"/>
      <c r="G81" s="57"/>
      <c r="H81" s="44">
        <f>(H79+H80)/2</f>
        <v>101.12955797446892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</row>
    <row r="82" spans="1:256" ht="38.25" x14ac:dyDescent="0.2">
      <c r="A82" s="116">
        <v>17</v>
      </c>
      <c r="B82" s="116" t="s">
        <v>161</v>
      </c>
      <c r="C82" s="61" t="s">
        <v>126</v>
      </c>
      <c r="D82" s="51" t="s">
        <v>39</v>
      </c>
      <c r="E82" s="51">
        <v>55</v>
      </c>
      <c r="F82" s="51">
        <v>45</v>
      </c>
      <c r="G82" s="51">
        <v>90</v>
      </c>
      <c r="H82" s="38">
        <f t="shared" si="2"/>
        <v>200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</row>
    <row r="83" spans="1:256" ht="25.5" x14ac:dyDescent="0.2">
      <c r="A83" s="116"/>
      <c r="B83" s="116"/>
      <c r="C83" s="61" t="s">
        <v>136</v>
      </c>
      <c r="D83" s="51" t="s">
        <v>39</v>
      </c>
      <c r="E83" s="51">
        <v>20</v>
      </c>
      <c r="F83" s="51">
        <v>10</v>
      </c>
      <c r="G83" s="51">
        <v>29.91</v>
      </c>
      <c r="H83" s="38">
        <f t="shared" si="2"/>
        <v>299.10000000000002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</row>
    <row r="84" spans="1:256" ht="25.5" x14ac:dyDescent="0.2">
      <c r="A84" s="116"/>
      <c r="B84" s="116"/>
      <c r="C84" s="61" t="s">
        <v>80</v>
      </c>
      <c r="D84" s="51" t="s">
        <v>39</v>
      </c>
      <c r="E84" s="51">
        <v>52.9</v>
      </c>
      <c r="F84" s="51">
        <v>51.67</v>
      </c>
      <c r="G84" s="51">
        <v>60.81</v>
      </c>
      <c r="H84" s="38">
        <f t="shared" si="2"/>
        <v>117.68918134313915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</row>
    <row r="85" spans="1:256" ht="38.25" x14ac:dyDescent="0.2">
      <c r="A85" s="116"/>
      <c r="B85" s="116"/>
      <c r="C85" s="61" t="s">
        <v>128</v>
      </c>
      <c r="D85" s="51" t="s">
        <v>127</v>
      </c>
      <c r="E85" s="51">
        <v>20</v>
      </c>
      <c r="F85" s="51">
        <v>20</v>
      </c>
      <c r="G85" s="51">
        <v>20</v>
      </c>
      <c r="H85" s="38">
        <f t="shared" si="2"/>
        <v>100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</row>
    <row r="86" spans="1:256" ht="25.5" x14ac:dyDescent="0.2">
      <c r="A86" s="58"/>
      <c r="B86" s="43" t="s">
        <v>91</v>
      </c>
      <c r="C86" s="59"/>
      <c r="D86" s="59"/>
      <c r="E86" s="59"/>
      <c r="F86" s="59"/>
      <c r="G86" s="59"/>
      <c r="H86" s="44">
        <f>SUM(H82:H85)/4</f>
        <v>179.19729533578479</v>
      </c>
    </row>
    <row r="87" spans="1:256" x14ac:dyDescent="0.2">
      <c r="C87" s="55"/>
      <c r="D87" s="55"/>
      <c r="E87" s="55"/>
      <c r="F87" s="55"/>
      <c r="G87" s="55"/>
      <c r="H87" s="55"/>
    </row>
    <row r="88" spans="1:256" x14ac:dyDescent="0.2">
      <c r="C88" s="55"/>
      <c r="D88" s="55"/>
      <c r="E88" s="55"/>
      <c r="F88" s="55"/>
      <c r="G88" s="55"/>
      <c r="H88" s="55"/>
    </row>
    <row r="89" spans="1:256" x14ac:dyDescent="0.2">
      <c r="C89" s="55"/>
      <c r="D89" s="55"/>
      <c r="E89" s="55"/>
      <c r="F89" s="55"/>
      <c r="G89" s="55"/>
      <c r="H89" s="55"/>
    </row>
    <row r="90" spans="1:256" x14ac:dyDescent="0.2">
      <c r="C90" s="55"/>
      <c r="D90" s="55"/>
      <c r="E90" s="55"/>
      <c r="F90" s="55"/>
      <c r="G90" s="55"/>
      <c r="H90" s="55"/>
    </row>
    <row r="91" spans="1:256" x14ac:dyDescent="0.2">
      <c r="C91" s="55"/>
      <c r="D91" s="55"/>
      <c r="E91" s="55"/>
      <c r="F91" s="55"/>
      <c r="G91" s="55"/>
      <c r="H91" s="55"/>
    </row>
    <row r="92" spans="1:256" x14ac:dyDescent="0.2">
      <c r="C92" s="55"/>
      <c r="D92" s="55"/>
      <c r="E92" s="55"/>
      <c r="F92" s="55"/>
      <c r="G92" s="55"/>
      <c r="H92" s="55"/>
    </row>
    <row r="93" spans="1:256" x14ac:dyDescent="0.2">
      <c r="C93" s="55"/>
      <c r="D93" s="55"/>
      <c r="E93" s="55"/>
      <c r="F93" s="55"/>
      <c r="G93" s="55"/>
      <c r="H93" s="55"/>
    </row>
    <row r="94" spans="1:256" x14ac:dyDescent="0.2">
      <c r="C94" s="55"/>
      <c r="D94" s="55"/>
      <c r="E94" s="55"/>
      <c r="F94" s="55"/>
      <c r="G94" s="55"/>
      <c r="H94" s="55"/>
    </row>
    <row r="95" spans="1:256" x14ac:dyDescent="0.2">
      <c r="C95" s="55"/>
      <c r="D95" s="55"/>
      <c r="E95" s="55"/>
      <c r="F95" s="55"/>
      <c r="G95" s="55"/>
      <c r="H95" s="55"/>
    </row>
    <row r="96" spans="1:256" x14ac:dyDescent="0.2">
      <c r="C96" s="55"/>
      <c r="D96" s="55"/>
      <c r="E96" s="55"/>
      <c r="F96" s="55"/>
      <c r="G96" s="55"/>
      <c r="H96" s="55"/>
    </row>
    <row r="97" spans="3:8" x14ac:dyDescent="0.2">
      <c r="C97" s="55"/>
      <c r="D97" s="55"/>
      <c r="E97" s="55"/>
      <c r="F97" s="55"/>
      <c r="G97" s="55"/>
      <c r="H97" s="55"/>
    </row>
    <row r="98" spans="3:8" x14ac:dyDescent="0.2">
      <c r="C98" s="55"/>
      <c r="D98" s="55"/>
      <c r="E98" s="55"/>
      <c r="F98" s="55"/>
      <c r="G98" s="55"/>
      <c r="H98" s="55"/>
    </row>
    <row r="99" spans="3:8" x14ac:dyDescent="0.2">
      <c r="C99" s="55"/>
      <c r="D99" s="55"/>
      <c r="E99" s="55"/>
      <c r="F99" s="55"/>
      <c r="G99" s="55"/>
      <c r="H99" s="55"/>
    </row>
    <row r="100" spans="3:8" x14ac:dyDescent="0.2">
      <c r="C100" s="55"/>
      <c r="D100" s="55"/>
      <c r="E100" s="55"/>
      <c r="F100" s="55"/>
      <c r="G100" s="55"/>
      <c r="H100" s="55"/>
    </row>
    <row r="101" spans="3:8" x14ac:dyDescent="0.2">
      <c r="C101" s="55"/>
      <c r="D101" s="55"/>
      <c r="E101" s="55"/>
      <c r="F101" s="55"/>
      <c r="G101" s="55"/>
      <c r="H101" s="55"/>
    </row>
    <row r="102" spans="3:8" x14ac:dyDescent="0.2">
      <c r="C102" s="55"/>
      <c r="D102" s="55"/>
      <c r="E102" s="55"/>
      <c r="F102" s="55"/>
      <c r="G102" s="55"/>
      <c r="H102" s="55"/>
    </row>
    <row r="103" spans="3:8" x14ac:dyDescent="0.2">
      <c r="C103" s="55"/>
      <c r="D103" s="55"/>
      <c r="E103" s="55"/>
      <c r="F103" s="55"/>
      <c r="G103" s="55"/>
      <c r="H103" s="55"/>
    </row>
    <row r="104" spans="3:8" x14ac:dyDescent="0.2">
      <c r="C104" s="55"/>
      <c r="D104" s="55"/>
      <c r="E104" s="55"/>
      <c r="F104" s="55"/>
      <c r="G104" s="55"/>
      <c r="H104" s="55"/>
    </row>
    <row r="105" spans="3:8" x14ac:dyDescent="0.2">
      <c r="C105" s="55"/>
      <c r="D105" s="55"/>
      <c r="E105" s="55"/>
      <c r="F105" s="55"/>
      <c r="G105" s="55"/>
      <c r="H105" s="55"/>
    </row>
    <row r="106" spans="3:8" x14ac:dyDescent="0.2">
      <c r="C106" s="55"/>
      <c r="D106" s="55"/>
      <c r="E106" s="55"/>
      <c r="F106" s="55"/>
      <c r="G106" s="55"/>
      <c r="H106" s="55"/>
    </row>
  </sheetData>
  <mergeCells count="41">
    <mergeCell ref="B79:B80"/>
    <mergeCell ref="A79:A80"/>
    <mergeCell ref="B82:B85"/>
    <mergeCell ref="A82:A85"/>
    <mergeCell ref="B22:B28"/>
    <mergeCell ref="A22:A28"/>
    <mergeCell ref="A37:A38"/>
    <mergeCell ref="B37:B38"/>
    <mergeCell ref="A40:A42"/>
    <mergeCell ref="B40:B42"/>
    <mergeCell ref="A44:A46"/>
    <mergeCell ref="B44:B46"/>
    <mergeCell ref="A48:A50"/>
    <mergeCell ref="B48:B50"/>
    <mergeCell ref="A52:A56"/>
    <mergeCell ref="B52:B56"/>
    <mergeCell ref="A3:H3"/>
    <mergeCell ref="A5:A7"/>
    <mergeCell ref="B5:B7"/>
    <mergeCell ref="C5:C7"/>
    <mergeCell ref="D5:D7"/>
    <mergeCell ref="E5:H5"/>
    <mergeCell ref="E6:F6"/>
    <mergeCell ref="G6:G7"/>
    <mergeCell ref="H6:H7"/>
    <mergeCell ref="A9:A13"/>
    <mergeCell ref="B9:B13"/>
    <mergeCell ref="B15:B20"/>
    <mergeCell ref="A15:A20"/>
    <mergeCell ref="A32:A35"/>
    <mergeCell ref="B32:B35"/>
    <mergeCell ref="A72:A74"/>
    <mergeCell ref="B72:B74"/>
    <mergeCell ref="A76:A77"/>
    <mergeCell ref="B76:B77"/>
    <mergeCell ref="A61:A62"/>
    <mergeCell ref="B61:B62"/>
    <mergeCell ref="A64:A66"/>
    <mergeCell ref="B64:B66"/>
    <mergeCell ref="A68:A70"/>
    <mergeCell ref="B68:B70"/>
  </mergeCells>
  <pageMargins left="0.11811023622047245" right="0.11811023622047245" top="0.55118110236220474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21" workbookViewId="0">
      <selection activeCell="D27" sqref="D27"/>
    </sheetView>
  </sheetViews>
  <sheetFormatPr defaultColWidth="9.140625" defaultRowHeight="12.75" x14ac:dyDescent="0.2"/>
  <cols>
    <col min="1" max="1" width="3.42578125" style="27" customWidth="1"/>
    <col min="2" max="2" width="44.42578125" style="27" customWidth="1"/>
    <col min="3" max="3" width="29.85546875" style="28" customWidth="1"/>
    <col min="4" max="4" width="21.28515625" style="28" customWidth="1"/>
    <col min="5" max="16384" width="9.140625" style="27"/>
  </cols>
  <sheetData>
    <row r="1" spans="1:4" x14ac:dyDescent="0.2">
      <c r="D1" s="45" t="s">
        <v>33</v>
      </c>
    </row>
    <row r="3" spans="1:4" s="46" customFormat="1" ht="15.75" x14ac:dyDescent="0.25">
      <c r="A3" s="117" t="s">
        <v>94</v>
      </c>
      <c r="B3" s="117"/>
      <c r="C3" s="117"/>
      <c r="D3" s="117"/>
    </row>
    <row r="4" spans="1:4" x14ac:dyDescent="0.2">
      <c r="B4" s="22"/>
    </row>
    <row r="5" spans="1:4" ht="51" x14ac:dyDescent="0.2">
      <c r="A5" s="47" t="s">
        <v>0</v>
      </c>
      <c r="B5" s="23" t="s">
        <v>29</v>
      </c>
      <c r="C5" s="23" t="s">
        <v>32</v>
      </c>
      <c r="D5" s="23" t="s">
        <v>95</v>
      </c>
    </row>
    <row r="6" spans="1:4" ht="38.25" x14ac:dyDescent="0.2">
      <c r="A6" s="81">
        <v>1</v>
      </c>
      <c r="B6" s="35" t="s">
        <v>16</v>
      </c>
      <c r="C6" s="52" t="s">
        <v>85</v>
      </c>
      <c r="D6" s="40">
        <v>128.80000000000001</v>
      </c>
    </row>
    <row r="7" spans="1:4" ht="51" x14ac:dyDescent="0.2">
      <c r="A7" s="81">
        <f t="shared" ref="A7:A22" si="0">A6+1</f>
        <v>2</v>
      </c>
      <c r="B7" s="35" t="s">
        <v>96</v>
      </c>
      <c r="C7" s="54" t="s">
        <v>97</v>
      </c>
      <c r="D7" s="78">
        <v>126.8</v>
      </c>
    </row>
    <row r="8" spans="1:4" ht="38.25" x14ac:dyDescent="0.2">
      <c r="A8" s="81">
        <f t="shared" si="0"/>
        <v>3</v>
      </c>
      <c r="B8" s="35" t="s">
        <v>14</v>
      </c>
      <c r="C8" s="54" t="s">
        <v>86</v>
      </c>
      <c r="D8" s="79">
        <v>119.9</v>
      </c>
    </row>
    <row r="9" spans="1:4" ht="38.25" x14ac:dyDescent="0.2">
      <c r="A9" s="81">
        <f t="shared" si="0"/>
        <v>4</v>
      </c>
      <c r="B9" s="35" t="s">
        <v>7</v>
      </c>
      <c r="C9" s="52" t="s">
        <v>82</v>
      </c>
      <c r="D9" s="52">
        <v>119.8</v>
      </c>
    </row>
    <row r="10" spans="1:4" ht="38.25" x14ac:dyDescent="0.2">
      <c r="A10" s="81">
        <f t="shared" si="0"/>
        <v>5</v>
      </c>
      <c r="B10" s="77" t="s">
        <v>8</v>
      </c>
      <c r="C10" s="54" t="s">
        <v>97</v>
      </c>
      <c r="D10" s="53">
        <v>119.6</v>
      </c>
    </row>
    <row r="11" spans="1:4" ht="63.75" x14ac:dyDescent="0.2">
      <c r="A11" s="81">
        <f t="shared" si="0"/>
        <v>6</v>
      </c>
      <c r="B11" s="77" t="s">
        <v>11</v>
      </c>
      <c r="C11" s="54" t="s">
        <v>140</v>
      </c>
      <c r="D11" s="52">
        <v>115.8</v>
      </c>
    </row>
    <row r="12" spans="1:4" ht="38.25" x14ac:dyDescent="0.2">
      <c r="A12" s="81">
        <f t="shared" si="0"/>
        <v>7</v>
      </c>
      <c r="B12" s="35" t="s">
        <v>18</v>
      </c>
      <c r="C12" s="54" t="s">
        <v>98</v>
      </c>
      <c r="D12" s="40">
        <v>109.9</v>
      </c>
    </row>
    <row r="13" spans="1:4" ht="38.25" x14ac:dyDescent="0.2">
      <c r="A13" s="81">
        <f t="shared" si="0"/>
        <v>8</v>
      </c>
      <c r="B13" s="77" t="s">
        <v>6</v>
      </c>
      <c r="C13" s="52" t="s">
        <v>82</v>
      </c>
      <c r="D13" s="76">
        <v>105</v>
      </c>
    </row>
    <row r="14" spans="1:4" ht="38.25" x14ac:dyDescent="0.2">
      <c r="A14" s="81">
        <f t="shared" si="0"/>
        <v>9</v>
      </c>
      <c r="B14" s="61" t="s">
        <v>10</v>
      </c>
      <c r="C14" s="54" t="s">
        <v>84</v>
      </c>
      <c r="D14" s="40">
        <v>103.7</v>
      </c>
    </row>
    <row r="15" spans="1:4" ht="63.75" x14ac:dyDescent="0.2">
      <c r="A15" s="81">
        <f t="shared" si="0"/>
        <v>10</v>
      </c>
      <c r="B15" s="35" t="s">
        <v>19</v>
      </c>
      <c r="C15" s="52" t="s">
        <v>81</v>
      </c>
      <c r="D15" s="76">
        <v>100</v>
      </c>
    </row>
    <row r="16" spans="1:4" ht="38.25" x14ac:dyDescent="0.2">
      <c r="A16" s="81">
        <f t="shared" si="0"/>
        <v>11</v>
      </c>
      <c r="B16" s="35" t="s">
        <v>77</v>
      </c>
      <c r="C16" s="54" t="s">
        <v>97</v>
      </c>
      <c r="D16" s="80">
        <v>98.77</v>
      </c>
    </row>
    <row r="17" spans="1:4" ht="38.25" x14ac:dyDescent="0.2">
      <c r="A17" s="81">
        <f t="shared" si="0"/>
        <v>12</v>
      </c>
      <c r="B17" s="35" t="s">
        <v>5</v>
      </c>
      <c r="C17" s="52" t="s">
        <v>83</v>
      </c>
      <c r="D17" s="53">
        <v>98.5</v>
      </c>
    </row>
    <row r="18" spans="1:4" ht="38.25" x14ac:dyDescent="0.2">
      <c r="A18" s="81">
        <f t="shared" si="0"/>
        <v>13</v>
      </c>
      <c r="B18" s="77" t="s">
        <v>13</v>
      </c>
      <c r="C18" s="52" t="s">
        <v>84</v>
      </c>
      <c r="D18" s="52">
        <v>97.9</v>
      </c>
    </row>
    <row r="19" spans="1:4" ht="51" x14ac:dyDescent="0.2">
      <c r="A19" s="81">
        <f t="shared" si="0"/>
        <v>14</v>
      </c>
      <c r="B19" s="35" t="s">
        <v>9</v>
      </c>
      <c r="C19" s="54" t="s">
        <v>84</v>
      </c>
      <c r="D19" s="76">
        <v>97.4</v>
      </c>
    </row>
    <row r="20" spans="1:4" ht="46.5" customHeight="1" x14ac:dyDescent="0.2">
      <c r="A20" s="81">
        <f t="shared" si="0"/>
        <v>15</v>
      </c>
      <c r="B20" s="77" t="s">
        <v>17</v>
      </c>
      <c r="C20" s="52" t="s">
        <v>141</v>
      </c>
      <c r="D20" s="40">
        <v>97.2</v>
      </c>
    </row>
    <row r="21" spans="1:4" ht="71.25" customHeight="1" x14ac:dyDescent="0.2">
      <c r="A21" s="81">
        <f t="shared" si="0"/>
        <v>16</v>
      </c>
      <c r="B21" s="61" t="s">
        <v>15</v>
      </c>
      <c r="C21" s="52" t="s">
        <v>140</v>
      </c>
      <c r="D21" s="76">
        <v>96.4</v>
      </c>
    </row>
    <row r="22" spans="1:4" ht="51" x14ac:dyDescent="0.2">
      <c r="A22" s="81">
        <f t="shared" si="0"/>
        <v>17</v>
      </c>
      <c r="B22" s="77" t="s">
        <v>12</v>
      </c>
      <c r="C22" s="52" t="s">
        <v>142</v>
      </c>
      <c r="D22" s="53">
        <v>95.8</v>
      </c>
    </row>
  </sheetData>
  <mergeCells count="1">
    <mergeCell ref="A3:D3"/>
  </mergeCells>
  <pageMargins left="0.51181102362204722" right="0.11811023622047245" top="0.15748031496062992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прил.1</vt:lpstr>
      <vt:lpstr>пр.2</vt:lpstr>
      <vt:lpstr>прил.3</vt:lpstr>
      <vt:lpstr>пр.4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2018-04-25T08:20:41Z</dcterms:modified>
</cp:coreProperties>
</file>